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1B0CA05F-932D-41A5-9355-B1CE8247B0B0}" xr6:coauthVersionLast="36" xr6:coauthVersionMax="36" xr10:uidLastSave="{00000000-0000-0000-0000-000000000000}"/>
  <bookViews>
    <workbookView xWindow="0" yWindow="0" windowWidth="28800" windowHeight="11625" xr2:uid="{6C5BE07C-4967-427C-9574-4285774299E8}"/>
  </bookViews>
  <sheets>
    <sheet name="X Result" sheetId="1" r:id="rId1"/>
  </sheets>
  <definedNames>
    <definedName name="_xlnm._FilterDatabase" localSheetId="0" hidden="1">'X Result'!$A$12:$Y$116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1" i="1" l="1"/>
  <c r="R131" i="1"/>
  <c r="Q131" i="1"/>
  <c r="P131" i="1"/>
  <c r="O131" i="1"/>
  <c r="N131" i="1"/>
  <c r="M131" i="1"/>
  <c r="L131" i="1"/>
  <c r="K131" i="1"/>
  <c r="J131" i="1"/>
  <c r="Y131" i="1" s="1"/>
  <c r="Z131" i="1" s="1"/>
  <c r="AA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Y130" i="1" s="1"/>
  <c r="Z130" i="1" s="1"/>
  <c r="AA129" i="1"/>
  <c r="X129" i="1"/>
  <c r="W129" i="1"/>
  <c r="V129" i="1"/>
  <c r="U129" i="1"/>
  <c r="T129" i="1"/>
  <c r="S129" i="1"/>
  <c r="R129" i="1"/>
  <c r="Q129" i="1"/>
  <c r="P129" i="1"/>
  <c r="Y129" i="1" s="1"/>
  <c r="Z129" i="1" s="1"/>
  <c r="O129" i="1"/>
  <c r="N129" i="1"/>
  <c r="M129" i="1"/>
  <c r="L129" i="1"/>
  <c r="K129" i="1"/>
  <c r="J129" i="1"/>
  <c r="AA128" i="1"/>
  <c r="X128" i="1"/>
  <c r="W128" i="1"/>
  <c r="V128" i="1"/>
  <c r="U128" i="1"/>
  <c r="T128" i="1"/>
  <c r="S128" i="1"/>
  <c r="R128" i="1"/>
  <c r="Y128" i="1" s="1"/>
  <c r="Z128" i="1" s="1"/>
  <c r="Q128" i="1"/>
  <c r="P128" i="1"/>
  <c r="O128" i="1"/>
  <c r="N128" i="1"/>
  <c r="M128" i="1"/>
  <c r="L128" i="1"/>
  <c r="K128" i="1"/>
  <c r="J128" i="1"/>
  <c r="AA127" i="1"/>
  <c r="Y127" i="1"/>
  <c r="Z127" i="1" s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A126" i="1"/>
  <c r="Y126" i="1"/>
  <c r="Z126" i="1" s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Z121" i="1"/>
  <c r="AA121" i="1" s="1"/>
  <c r="Y121" i="1"/>
  <c r="X121" i="1"/>
  <c r="W121" i="1"/>
  <c r="V121" i="1"/>
  <c r="U121" i="1"/>
  <c r="T121" i="1"/>
  <c r="S121" i="1"/>
  <c r="R121" i="1"/>
  <c r="Q121" i="1"/>
  <c r="P121" i="1"/>
  <c r="Y116" i="1"/>
  <c r="X116" i="1"/>
  <c r="X115" i="1"/>
  <c r="Y115" i="1" s="1"/>
  <c r="Y114" i="1"/>
  <c r="X114" i="1"/>
  <c r="X113" i="1"/>
  <c r="Y113" i="1" s="1"/>
  <c r="X112" i="1"/>
  <c r="Y112" i="1" s="1"/>
  <c r="X111" i="1"/>
  <c r="Y111" i="1" s="1"/>
  <c r="X110" i="1"/>
  <c r="Y110" i="1" s="1"/>
  <c r="X109" i="1"/>
  <c r="Y109" i="1" s="1"/>
  <c r="Y108" i="1"/>
  <c r="X108" i="1"/>
  <c r="X107" i="1"/>
  <c r="Y107" i="1" s="1"/>
  <c r="Y106" i="1"/>
  <c r="X106" i="1"/>
  <c r="X105" i="1"/>
  <c r="Y105" i="1" s="1"/>
  <c r="X104" i="1"/>
  <c r="Y104" i="1" s="1"/>
  <c r="X103" i="1"/>
  <c r="Y103" i="1" s="1"/>
  <c r="X102" i="1"/>
  <c r="Y102" i="1" s="1"/>
  <c r="X101" i="1"/>
  <c r="Y101" i="1" s="1"/>
  <c r="Y100" i="1"/>
  <c r="X100" i="1"/>
  <c r="X99" i="1"/>
  <c r="Y99" i="1" s="1"/>
  <c r="Y98" i="1"/>
  <c r="X98" i="1"/>
  <c r="X97" i="1"/>
  <c r="Y97" i="1" s="1"/>
  <c r="X96" i="1"/>
  <c r="Y96" i="1" s="1"/>
  <c r="X95" i="1"/>
  <c r="Y95" i="1" s="1"/>
  <c r="X94" i="1"/>
  <c r="Y94" i="1" s="1"/>
  <c r="X93" i="1"/>
  <c r="Y93" i="1" s="1"/>
  <c r="Y92" i="1"/>
  <c r="X92" i="1"/>
  <c r="X91" i="1"/>
  <c r="Y91" i="1" s="1"/>
  <c r="Y90" i="1"/>
  <c r="X90" i="1"/>
  <c r="X89" i="1"/>
  <c r="Y89" i="1" s="1"/>
  <c r="X88" i="1"/>
  <c r="Y88" i="1" s="1"/>
  <c r="X87" i="1"/>
  <c r="Y87" i="1" s="1"/>
  <c r="X86" i="1"/>
  <c r="Y86" i="1" s="1"/>
  <c r="X85" i="1"/>
  <c r="Y85" i="1" s="1"/>
  <c r="Y84" i="1"/>
  <c r="X84" i="1"/>
  <c r="X83" i="1"/>
  <c r="Y83" i="1" s="1"/>
  <c r="Y82" i="1"/>
  <c r="X82" i="1"/>
  <c r="X81" i="1"/>
  <c r="Y81" i="1" s="1"/>
  <c r="X80" i="1"/>
  <c r="Y80" i="1" s="1"/>
  <c r="X79" i="1"/>
  <c r="Y79" i="1" s="1"/>
  <c r="X78" i="1"/>
  <c r="Y78" i="1" s="1"/>
  <c r="X77" i="1"/>
  <c r="Y77" i="1" s="1"/>
  <c r="Y76" i="1"/>
  <c r="X76" i="1"/>
  <c r="X75" i="1"/>
  <c r="Y75" i="1" s="1"/>
  <c r="Y74" i="1"/>
  <c r="X74" i="1"/>
  <c r="X73" i="1"/>
  <c r="Y73" i="1" s="1"/>
  <c r="X72" i="1"/>
  <c r="Y72" i="1" s="1"/>
  <c r="X71" i="1"/>
  <c r="Y71" i="1" s="1"/>
  <c r="X70" i="1"/>
  <c r="Y70" i="1" s="1"/>
  <c r="X69" i="1"/>
  <c r="Y69" i="1" s="1"/>
  <c r="Y68" i="1"/>
  <c r="X68" i="1"/>
  <c r="X67" i="1"/>
  <c r="Y67" i="1" s="1"/>
  <c r="X66" i="1"/>
  <c r="Y66" i="1" s="1"/>
  <c r="X65" i="1"/>
  <c r="Y65" i="1" s="1"/>
  <c r="X64" i="1"/>
  <c r="Y64" i="1" s="1"/>
  <c r="X63" i="1"/>
  <c r="Y63" i="1" s="1"/>
  <c r="X62" i="1"/>
  <c r="Y62" i="1" s="1"/>
  <c r="X61" i="1"/>
  <c r="Y61" i="1" s="1"/>
  <c r="Y60" i="1"/>
  <c r="X60" i="1"/>
  <c r="X59" i="1"/>
  <c r="Y59" i="1" s="1"/>
  <c r="X58" i="1"/>
  <c r="Y58" i="1" s="1"/>
  <c r="X57" i="1"/>
  <c r="Y57" i="1" s="1"/>
  <c r="X56" i="1"/>
  <c r="Y56" i="1" s="1"/>
  <c r="X55" i="1"/>
  <c r="Y55" i="1" s="1"/>
  <c r="X54" i="1"/>
  <c r="Y54" i="1" s="1"/>
  <c r="X53" i="1"/>
  <c r="Y53" i="1" s="1"/>
  <c r="Y52" i="1"/>
  <c r="X52" i="1"/>
  <c r="X51" i="1"/>
  <c r="Y51" i="1" s="1"/>
  <c r="X50" i="1"/>
  <c r="Y50" i="1" s="1"/>
  <c r="X49" i="1"/>
  <c r="Y49" i="1" s="1"/>
  <c r="X48" i="1"/>
  <c r="Y48" i="1" s="1"/>
  <c r="X47" i="1"/>
  <c r="Y47" i="1" s="1"/>
  <c r="X46" i="1"/>
  <c r="Y46" i="1" s="1"/>
  <c r="X45" i="1"/>
  <c r="Y45" i="1" s="1"/>
  <c r="Y44" i="1"/>
  <c r="X44" i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37" i="1"/>
  <c r="Y37" i="1" s="1"/>
  <c r="Y36" i="1"/>
  <c r="X36" i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Y28" i="1"/>
  <c r="X28" i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Y20" i="1"/>
  <c r="X20" i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L121" i="1" l="1"/>
  <c r="K121" i="1"/>
  <c r="O121" i="1"/>
  <c r="N121" i="1"/>
  <c r="M121" i="1"/>
  <c r="J121" i="1"/>
  <c r="T131" i="1"/>
  <c r="V131" i="1"/>
  <c r="X117" i="1"/>
  <c r="AB121" i="1" s="1"/>
  <c r="S131" i="1"/>
  <c r="U131" i="1"/>
  <c r="W131" i="1"/>
  <c r="X131" i="1"/>
</calcChain>
</file>

<file path=xl/sharedStrings.xml><?xml version="1.0" encoding="utf-8"?>
<sst xmlns="http://schemas.openxmlformats.org/spreadsheetml/2006/main" count="1103" uniqueCount="280">
  <si>
    <t>_x000C_</t>
  </si>
  <si>
    <t>DATE:-</t>
  </si>
  <si>
    <t>C.B.S.E.</t>
  </si>
  <si>
    <t>-</t>
  </si>
  <si>
    <t>SECONDARY</t>
  </si>
  <si>
    <t>SCHOOL</t>
  </si>
  <si>
    <t>------------------------------------------------------------------------------------------------------------------------------------------------------</t>
  </si>
  <si>
    <t>ROLL</t>
  </si>
  <si>
    <t>F</t>
  </si>
  <si>
    <t>S</t>
  </si>
  <si>
    <t>NAME</t>
  </si>
  <si>
    <t>OF</t>
  </si>
  <si>
    <t>CANDIDATE</t>
  </si>
  <si>
    <t>NO</t>
  </si>
  <si>
    <t>L</t>
  </si>
  <si>
    <t>X</t>
  </si>
  <si>
    <t>SUB</t>
  </si>
  <si>
    <t>CD</t>
  </si>
  <si>
    <t>MKS</t>
  </si>
  <si>
    <t>GR</t>
  </si>
  <si>
    <t>:</t>
  </si>
  <si>
    <t>KENDRIYA</t>
  </si>
  <si>
    <t>VIDYALAYA</t>
  </si>
  <si>
    <t>INS</t>
  </si>
  <si>
    <t>English</t>
  </si>
  <si>
    <t>Hindi</t>
  </si>
  <si>
    <t>Sanskrit</t>
  </si>
  <si>
    <t>Maths</t>
  </si>
  <si>
    <t>Science</t>
  </si>
  <si>
    <t>S.S</t>
  </si>
  <si>
    <t>IT</t>
  </si>
  <si>
    <t>Total</t>
  </si>
  <si>
    <t>Percenrage</t>
  </si>
  <si>
    <t>B</t>
  </si>
  <si>
    <t>M</t>
  </si>
  <si>
    <t>RITESH</t>
  </si>
  <si>
    <t>MOHAN</t>
  </si>
  <si>
    <t>NAYAK</t>
  </si>
  <si>
    <t>A1</t>
  </si>
  <si>
    <t>RAHNUMA</t>
  </si>
  <si>
    <t>TAJMI</t>
  </si>
  <si>
    <t>A</t>
  </si>
  <si>
    <t>BHOOMI</t>
  </si>
  <si>
    <t>PRASHANTH</t>
  </si>
  <si>
    <t>ARPITA</t>
  </si>
  <si>
    <t>YADAV</t>
  </si>
  <si>
    <t>AISHWARYA</t>
  </si>
  <si>
    <t>C</t>
  </si>
  <si>
    <t>A2</t>
  </si>
  <si>
    <t>AKSHITHA</t>
  </si>
  <si>
    <t>V</t>
  </si>
  <si>
    <t>NAIR</t>
  </si>
  <si>
    <t>BHAVANA</t>
  </si>
  <si>
    <t>BHAIRAV</t>
  </si>
  <si>
    <t>NAIK</t>
  </si>
  <si>
    <t>PRAJWAL</t>
  </si>
  <si>
    <t>SHETTY</t>
  </si>
  <si>
    <t>SAMBHRAM</t>
  </si>
  <si>
    <t>RAM</t>
  </si>
  <si>
    <t>DHANYASHRI</t>
  </si>
  <si>
    <t>SURYAKANT</t>
  </si>
  <si>
    <t>KAMBLE</t>
  </si>
  <si>
    <t>RIYA</t>
  </si>
  <si>
    <t>D</t>
  </si>
  <si>
    <t>RAGHAVENDHAR</t>
  </si>
  <si>
    <t>R</t>
  </si>
  <si>
    <t>B1</t>
  </si>
  <si>
    <t>ASFIA</t>
  </si>
  <si>
    <t>IRSHAD</t>
  </si>
  <si>
    <t>AHMED</t>
  </si>
  <si>
    <t>SHAIKH</t>
  </si>
  <si>
    <t>TASHKEEN</t>
  </si>
  <si>
    <t>RAKSHIT</t>
  </si>
  <si>
    <t>MADIWAL</t>
  </si>
  <si>
    <t>SHREEYA</t>
  </si>
  <si>
    <t>BALAKRISHNA</t>
  </si>
  <si>
    <t>VASUDHA</t>
  </si>
  <si>
    <t>NEHA</t>
  </si>
  <si>
    <t>CHOLKAR</t>
  </si>
  <si>
    <t>ADITI</t>
  </si>
  <si>
    <t>SAINATH</t>
  </si>
  <si>
    <t>KODARKAR</t>
  </si>
  <si>
    <t>SHIVANI</t>
  </si>
  <si>
    <t>VENKATRAMAN</t>
  </si>
  <si>
    <t>B2</t>
  </si>
  <si>
    <t>SAKSHI</t>
  </si>
  <si>
    <t>SIDDHANT</t>
  </si>
  <si>
    <t>KUMAR</t>
  </si>
  <si>
    <t>SINGH</t>
  </si>
  <si>
    <t>MONALISHA</t>
  </si>
  <si>
    <t>GUJAR</t>
  </si>
  <si>
    <t>HANISH</t>
  </si>
  <si>
    <t>TIMMAPPA</t>
  </si>
  <si>
    <t>KARTIK</t>
  </si>
  <si>
    <t>CHENDEKAR</t>
  </si>
  <si>
    <t>C1</t>
  </si>
  <si>
    <t>SINDHU</t>
  </si>
  <si>
    <t>MANJUNATH</t>
  </si>
  <si>
    <t>VANDITHA</t>
  </si>
  <si>
    <t>JAYANTH</t>
  </si>
  <si>
    <t>BIJISHMA</t>
  </si>
  <si>
    <t>BIJU</t>
  </si>
  <si>
    <t>NIKITA</t>
  </si>
  <si>
    <t>GANGADHAR</t>
  </si>
  <si>
    <t>NAGENDRA</t>
  </si>
  <si>
    <t>NIHARIKA</t>
  </si>
  <si>
    <t>VINOD</t>
  </si>
  <si>
    <t>KUDTALKAR</t>
  </si>
  <si>
    <t>N</t>
  </si>
  <si>
    <t>K</t>
  </si>
  <si>
    <t>CHETAN</t>
  </si>
  <si>
    <t>RAO</t>
  </si>
  <si>
    <t>SHUBHAM</t>
  </si>
  <si>
    <t>ATUL</t>
  </si>
  <si>
    <t>RANE</t>
  </si>
  <si>
    <t>NAINSI</t>
  </si>
  <si>
    <t>ACHAL</t>
  </si>
  <si>
    <t>HAREESH</t>
  </si>
  <si>
    <t>SANJANA</t>
  </si>
  <si>
    <t>NARSING</t>
  </si>
  <si>
    <t>PRASAD</t>
  </si>
  <si>
    <t>SHIVAM</t>
  </si>
  <si>
    <t>SAVANT</t>
  </si>
  <si>
    <t>MANTHAN</t>
  </si>
  <si>
    <t>SHWETA</t>
  </si>
  <si>
    <t>JAGDISH</t>
  </si>
  <si>
    <t>HIMANSHI</t>
  </si>
  <si>
    <t>ASWAL</t>
  </si>
  <si>
    <t>GANAPATI</t>
  </si>
  <si>
    <t>GOUDA</t>
  </si>
  <si>
    <t>NAGANAND</t>
  </si>
  <si>
    <t>NAGRAJ</t>
  </si>
  <si>
    <t>SHETTI</t>
  </si>
  <si>
    <t>NAGASHREE</t>
  </si>
  <si>
    <t>BOMMAYYA</t>
  </si>
  <si>
    <t>ANVESHA</t>
  </si>
  <si>
    <t>C2</t>
  </si>
  <si>
    <t>HARSHAL</t>
  </si>
  <si>
    <t>RAVINDRA</t>
  </si>
  <si>
    <t>KADAM</t>
  </si>
  <si>
    <t>AMARNATH</t>
  </si>
  <si>
    <t>MAJALIKAR</t>
  </si>
  <si>
    <t>SUMANTH</t>
  </si>
  <si>
    <t>VIJAY</t>
  </si>
  <si>
    <t>KRITI</t>
  </si>
  <si>
    <t>SHARMA</t>
  </si>
  <si>
    <t>RASHMITA</t>
  </si>
  <si>
    <t>RAVISH</t>
  </si>
  <si>
    <t>AVERSARE</t>
  </si>
  <si>
    <t>SHRESHTA</t>
  </si>
  <si>
    <t>SHREYA</t>
  </si>
  <si>
    <t>PATIL</t>
  </si>
  <si>
    <t>SUBITHA</t>
  </si>
  <si>
    <t>SIDDHARTH</t>
  </si>
  <si>
    <t>DATTATRAY</t>
  </si>
  <si>
    <t>PANDRINATH</t>
  </si>
  <si>
    <t>GOPAL</t>
  </si>
  <si>
    <t>KRISHNA</t>
  </si>
  <si>
    <t>SAHIL</t>
  </si>
  <si>
    <t>BANDEKAR</t>
  </si>
  <si>
    <t>DARSHAN</t>
  </si>
  <si>
    <t>GANJER</t>
  </si>
  <si>
    <t>NITHEESH</t>
  </si>
  <si>
    <t>BEENA</t>
  </si>
  <si>
    <t>RAMESH</t>
  </si>
  <si>
    <t>VIVEKANAND</t>
  </si>
  <si>
    <t>RITIKA</t>
  </si>
  <si>
    <t>SUKIT</t>
  </si>
  <si>
    <t>SANTOSH</t>
  </si>
  <si>
    <t>CHINCHANKAR</t>
  </si>
  <si>
    <t>PURUSHOTTAM</t>
  </si>
  <si>
    <t>PANDAPPA</t>
  </si>
  <si>
    <t>PAWAR</t>
  </si>
  <si>
    <t>PRASHANT</t>
  </si>
  <si>
    <t>PARINITA</t>
  </si>
  <si>
    <t>DEVARAY</t>
  </si>
  <si>
    <t>METHA</t>
  </si>
  <si>
    <t>D1</t>
  </si>
  <si>
    <t>SEETARAM</t>
  </si>
  <si>
    <t>SHIVAPRASAD</t>
  </si>
  <si>
    <t>T</t>
  </si>
  <si>
    <t>SAJAL</t>
  </si>
  <si>
    <t>SUDHIR</t>
  </si>
  <si>
    <t>TALEKAR</t>
  </si>
  <si>
    <t>MRITYUNJAY</t>
  </si>
  <si>
    <t>VINEET</t>
  </si>
  <si>
    <t>JAYANT</t>
  </si>
  <si>
    <t>D2</t>
  </si>
  <si>
    <t>SHRINIVAS</t>
  </si>
  <si>
    <t>RANJAN</t>
  </si>
  <si>
    <t>SUNIDHI</t>
  </si>
  <si>
    <t>PANDEY</t>
  </si>
  <si>
    <t>KARTHIK</t>
  </si>
  <si>
    <t>MIRIYALA</t>
  </si>
  <si>
    <t>HARI</t>
  </si>
  <si>
    <t>VAISHALI</t>
  </si>
  <si>
    <t>SANTOSHKUMAR</t>
  </si>
  <si>
    <t>CHAKALABBI</t>
  </si>
  <si>
    <t>SHASHANK</t>
  </si>
  <si>
    <t>AMAAN</t>
  </si>
  <si>
    <t>MAINODDIN</t>
  </si>
  <si>
    <t>KHURESHI</t>
  </si>
  <si>
    <t>SAMEEKSHA</t>
  </si>
  <si>
    <t>BAIKERIKAR</t>
  </si>
  <si>
    <t>CHINTAN</t>
  </si>
  <si>
    <t>RATAN</t>
  </si>
  <si>
    <t>DURGEKAR</t>
  </si>
  <si>
    <t>DIYA</t>
  </si>
  <si>
    <t>DHIRAJ</t>
  </si>
  <si>
    <t>KUWALEKAR</t>
  </si>
  <si>
    <t>BHARGAV</t>
  </si>
  <si>
    <t>SHANKAR</t>
  </si>
  <si>
    <t>ALPANA</t>
  </si>
  <si>
    <t>SOREN</t>
  </si>
  <si>
    <t>BHARAT</t>
  </si>
  <si>
    <t>MANYA</t>
  </si>
  <si>
    <t>MADHUKESHWAR</t>
  </si>
  <si>
    <t>SHAMBHAVI</t>
  </si>
  <si>
    <t>GURUNATH</t>
  </si>
  <si>
    <t>TANDEL</t>
  </si>
  <si>
    <t>ABHISHEK</t>
  </si>
  <si>
    <t>SHIVAPPA</t>
  </si>
  <si>
    <t>HOSUR</t>
  </si>
  <si>
    <t>ADITHYA</t>
  </si>
  <si>
    <t>DINAKAR</t>
  </si>
  <si>
    <t>BHANDARI</t>
  </si>
  <si>
    <t>ANSH</t>
  </si>
  <si>
    <t>ASHOK</t>
  </si>
  <si>
    <t>AAYUSH</t>
  </si>
  <si>
    <t>ANIL</t>
  </si>
  <si>
    <t>NARWARIYA</t>
  </si>
  <si>
    <t>RAMNATH</t>
  </si>
  <si>
    <t>GOSAVI</t>
  </si>
  <si>
    <t>OMKAR</t>
  </si>
  <si>
    <t>RAMCHANDRA</t>
  </si>
  <si>
    <t>SNEKHA</t>
  </si>
  <si>
    <t>SARAVANA</t>
  </si>
  <si>
    <t>ANISH</t>
  </si>
  <si>
    <t>VIJESH</t>
  </si>
  <si>
    <t>ANKIT</t>
  </si>
  <si>
    <t>BANAVALIKAR</t>
  </si>
  <si>
    <t>JUNAID</t>
  </si>
  <si>
    <t>MAHAMMED</t>
  </si>
  <si>
    <t>RAFEED</t>
  </si>
  <si>
    <t>KHAN</t>
  </si>
  <si>
    <t>ABHIRAM</t>
  </si>
  <si>
    <t>SANJAY</t>
  </si>
  <si>
    <t>BHAGWAT</t>
  </si>
  <si>
    <t>UDBHAV</t>
  </si>
  <si>
    <t>ULLAS</t>
  </si>
  <si>
    <t>PEDNEKAR</t>
  </si>
  <si>
    <t>ABUBAKAR</t>
  </si>
  <si>
    <t>NOOR</t>
  </si>
  <si>
    <t>MOHAMMED</t>
  </si>
  <si>
    <t xml:space="preserve">APPEARED </t>
  </si>
  <si>
    <t>PASSED</t>
  </si>
  <si>
    <t>FAIL AND COMP</t>
  </si>
  <si>
    <t>ABST</t>
  </si>
  <si>
    <t>PASS%</t>
  </si>
  <si>
    <t>0-32.9%</t>
  </si>
  <si>
    <t>33-44.9%</t>
  </si>
  <si>
    <t>45-59.9%</t>
  </si>
  <si>
    <t>60-74.9%</t>
  </si>
  <si>
    <t>75-89.9%</t>
  </si>
  <si>
    <t>90-100%</t>
  </si>
  <si>
    <t>E</t>
  </si>
  <si>
    <t>GRADE COUNT</t>
  </si>
  <si>
    <t>N X W</t>
  </si>
  <si>
    <t xml:space="preserve">P I </t>
  </si>
  <si>
    <t>MEAN</t>
  </si>
  <si>
    <t>CODE</t>
  </si>
  <si>
    <t>SUBJECT</t>
  </si>
  <si>
    <t>APPEARED</t>
  </si>
  <si>
    <t>%</t>
  </si>
  <si>
    <t>ENGLISH</t>
  </si>
  <si>
    <t>HINDI</t>
  </si>
  <si>
    <t>MATH</t>
  </si>
  <si>
    <t>SCIENCE</t>
  </si>
  <si>
    <t>SOCIAL SCIENCE</t>
  </si>
  <si>
    <t>SANSKRIT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</si>
</sst>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08B5-4190-467A-9745-E420BC77C768}">
  <dimension ref="A2:AB152"/>
  <sheetViews>
    <sheetView tabSelected="1" topLeftCell="A10" zoomScale="85" zoomScaleNormal="85" workbookViewId="0">
      <selection activeCell="H136" sqref="H136"/>
    </sheetView>
  </sheetViews>
  <sheetFormatPr defaultRowHeight="15" x14ac:dyDescent="0.25"/>
  <cols>
    <col min="1" max="1" width="11" customWidth="1"/>
    <col min="2" max="2" width="9.140625" style="1"/>
    <col min="5" max="5" width="21" customWidth="1"/>
    <col min="12" max="12" width="9.140625" style="2"/>
    <col min="25" max="25" width="13.85546875" bestFit="1" customWidth="1"/>
  </cols>
  <sheetData>
    <row r="2" spans="1:25" x14ac:dyDescent="0.25">
      <c r="A2" t="s">
        <v>0</v>
      </c>
    </row>
    <row r="3" spans="1:25" x14ac:dyDescent="0.25">
      <c r="A3" t="s">
        <v>1</v>
      </c>
      <c r="B3" s="3">
        <v>44263</v>
      </c>
      <c r="F3" t="s">
        <v>2</v>
      </c>
      <c r="G3" t="s">
        <v>3</v>
      </c>
      <c r="H3" t="s">
        <v>4</v>
      </c>
      <c r="I3" t="s">
        <v>5</v>
      </c>
    </row>
    <row r="6" spans="1:25" x14ac:dyDescent="0.25">
      <c r="A6" t="s">
        <v>6</v>
      </c>
    </row>
    <row r="7" spans="1:25" x14ac:dyDescent="0.25">
      <c r="A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</row>
    <row r="8" spans="1:25" x14ac:dyDescent="0.25">
      <c r="A8" t="s">
        <v>13</v>
      </c>
      <c r="G8" t="s">
        <v>14</v>
      </c>
      <c r="H8" t="s">
        <v>15</v>
      </c>
      <c r="J8" t="s">
        <v>16</v>
      </c>
      <c r="K8" t="s">
        <v>17</v>
      </c>
      <c r="L8" s="2" t="s">
        <v>16</v>
      </c>
      <c r="O8" t="s">
        <v>17</v>
      </c>
      <c r="P8" t="s">
        <v>16</v>
      </c>
      <c r="Q8" t="s">
        <v>17</v>
      </c>
      <c r="R8" t="s">
        <v>16</v>
      </c>
      <c r="S8" t="s">
        <v>17</v>
      </c>
      <c r="T8" t="s">
        <v>16</v>
      </c>
      <c r="U8" t="s">
        <v>17</v>
      </c>
    </row>
    <row r="9" spans="1:25" x14ac:dyDescent="0.25">
      <c r="J9" t="s">
        <v>18</v>
      </c>
      <c r="K9" t="s">
        <v>19</v>
      </c>
      <c r="L9" s="2" t="s">
        <v>18</v>
      </c>
      <c r="O9" t="s">
        <v>19</v>
      </c>
      <c r="P9" t="s">
        <v>18</v>
      </c>
      <c r="Q9" t="s">
        <v>19</v>
      </c>
      <c r="R9" t="s">
        <v>18</v>
      </c>
      <c r="S9" t="s">
        <v>19</v>
      </c>
      <c r="T9" t="s">
        <v>18</v>
      </c>
      <c r="U9" t="s">
        <v>19</v>
      </c>
      <c r="V9" t="s">
        <v>18</v>
      </c>
      <c r="W9" t="s">
        <v>19</v>
      </c>
      <c r="X9" t="s">
        <v>18</v>
      </c>
      <c r="Y9" t="s">
        <v>19</v>
      </c>
    </row>
    <row r="10" spans="1:25" x14ac:dyDescent="0.25">
      <c r="A10" t="s">
        <v>6</v>
      </c>
    </row>
    <row r="12" spans="1:25" x14ac:dyDescent="0.25">
      <c r="A12" t="s">
        <v>5</v>
      </c>
      <c r="B12" s="1" t="s">
        <v>20</v>
      </c>
      <c r="C12" t="s">
        <v>3</v>
      </c>
      <c r="D12">
        <v>49072</v>
      </c>
      <c r="G12" t="s">
        <v>21</v>
      </c>
      <c r="H12" t="s">
        <v>22</v>
      </c>
      <c r="I12" t="s">
        <v>23</v>
      </c>
    </row>
    <row r="13" spans="1:25" x14ac:dyDescent="0.25">
      <c r="J13" t="s">
        <v>24</v>
      </c>
      <c r="L13" s="2" t="s">
        <v>25</v>
      </c>
      <c r="N13" t="s">
        <v>26</v>
      </c>
      <c r="P13" t="s">
        <v>27</v>
      </c>
      <c r="R13" t="s">
        <v>28</v>
      </c>
      <c r="T13" t="s">
        <v>29</v>
      </c>
      <c r="V13" t="s">
        <v>30</v>
      </c>
      <c r="X13" t="s">
        <v>31</v>
      </c>
      <c r="Y13" t="s">
        <v>32</v>
      </c>
    </row>
    <row r="14" spans="1:25" x14ac:dyDescent="0.25">
      <c r="X14">
        <f>SUM(X1:X13)</f>
        <v>0</v>
      </c>
      <c r="Y14">
        <f t="shared" ref="Y14:Y77" si="0">X14*100/500</f>
        <v>0</v>
      </c>
    </row>
    <row r="15" spans="1:25" x14ac:dyDescent="0.25">
      <c r="A15">
        <v>18133745</v>
      </c>
      <c r="B15" s="1" t="s">
        <v>33</v>
      </c>
      <c r="D15" t="s">
        <v>34</v>
      </c>
      <c r="E15" t="s">
        <v>35</v>
      </c>
      <c r="F15" t="s">
        <v>36</v>
      </c>
      <c r="G15" t="s">
        <v>37</v>
      </c>
      <c r="J15">
        <v>95</v>
      </c>
      <c r="K15" t="s">
        <v>38</v>
      </c>
      <c r="L15" s="2">
        <v>97</v>
      </c>
      <c r="M15" t="s">
        <v>38</v>
      </c>
      <c r="P15">
        <v>99</v>
      </c>
      <c r="Q15" t="s">
        <v>38</v>
      </c>
      <c r="R15">
        <v>99</v>
      </c>
      <c r="S15" t="s">
        <v>38</v>
      </c>
      <c r="T15">
        <v>100</v>
      </c>
      <c r="U15" t="s">
        <v>38</v>
      </c>
      <c r="X15">
        <f t="shared" ref="X15:X78" si="1">J15+L15+P15+R15+T15</f>
        <v>490</v>
      </c>
      <c r="Y15">
        <f t="shared" si="0"/>
        <v>98</v>
      </c>
    </row>
    <row r="16" spans="1:25" x14ac:dyDescent="0.25">
      <c r="A16">
        <v>18133731</v>
      </c>
      <c r="B16" s="1" t="s">
        <v>33</v>
      </c>
      <c r="D16" t="s">
        <v>8</v>
      </c>
      <c r="E16" t="s">
        <v>39</v>
      </c>
      <c r="F16" t="s">
        <v>40</v>
      </c>
      <c r="J16">
        <v>92</v>
      </c>
      <c r="K16" t="s">
        <v>38</v>
      </c>
      <c r="L16" s="2">
        <v>93</v>
      </c>
      <c r="M16" t="s">
        <v>38</v>
      </c>
      <c r="P16">
        <v>92</v>
      </c>
      <c r="Q16" t="s">
        <v>38</v>
      </c>
      <c r="R16">
        <v>94</v>
      </c>
      <c r="S16" t="s">
        <v>38</v>
      </c>
      <c r="T16">
        <v>100</v>
      </c>
      <c r="U16" t="s">
        <v>38</v>
      </c>
      <c r="X16">
        <f t="shared" si="1"/>
        <v>471</v>
      </c>
      <c r="Y16">
        <f t="shared" si="0"/>
        <v>94.2</v>
      </c>
    </row>
    <row r="17" spans="1:25" x14ac:dyDescent="0.25">
      <c r="A17">
        <v>18133693</v>
      </c>
      <c r="B17" s="1" t="s">
        <v>41</v>
      </c>
      <c r="D17" t="s">
        <v>8</v>
      </c>
      <c r="E17" t="s">
        <v>42</v>
      </c>
      <c r="G17" t="s">
        <v>43</v>
      </c>
      <c r="I17" t="s">
        <v>37</v>
      </c>
      <c r="J17">
        <v>94</v>
      </c>
      <c r="K17" t="s">
        <v>38</v>
      </c>
      <c r="L17" s="2">
        <v>92</v>
      </c>
      <c r="M17" t="s">
        <v>38</v>
      </c>
      <c r="P17">
        <v>91</v>
      </c>
      <c r="Q17" t="s">
        <v>38</v>
      </c>
      <c r="R17">
        <v>97</v>
      </c>
      <c r="S17" t="s">
        <v>38</v>
      </c>
      <c r="T17">
        <v>96</v>
      </c>
      <c r="U17" t="s">
        <v>38</v>
      </c>
      <c r="X17">
        <f t="shared" si="1"/>
        <v>470</v>
      </c>
      <c r="Y17">
        <f t="shared" si="0"/>
        <v>94</v>
      </c>
    </row>
    <row r="18" spans="1:25" x14ac:dyDescent="0.25">
      <c r="A18">
        <v>18133691</v>
      </c>
      <c r="B18" s="1" t="s">
        <v>41</v>
      </c>
      <c r="D18" t="s">
        <v>8</v>
      </c>
      <c r="E18" t="s">
        <v>44</v>
      </c>
      <c r="H18" t="s">
        <v>45</v>
      </c>
      <c r="J18">
        <v>93</v>
      </c>
      <c r="K18" t="s">
        <v>38</v>
      </c>
      <c r="L18" s="2">
        <v>95</v>
      </c>
      <c r="M18" t="s">
        <v>38</v>
      </c>
      <c r="P18">
        <v>91</v>
      </c>
      <c r="Q18" t="s">
        <v>38</v>
      </c>
      <c r="R18">
        <v>93</v>
      </c>
      <c r="S18" t="s">
        <v>38</v>
      </c>
      <c r="T18">
        <v>97</v>
      </c>
      <c r="U18" t="s">
        <v>38</v>
      </c>
      <c r="X18">
        <f t="shared" si="1"/>
        <v>469</v>
      </c>
      <c r="Y18">
        <f t="shared" si="0"/>
        <v>93.8</v>
      </c>
    </row>
    <row r="19" spans="1:25" x14ac:dyDescent="0.25">
      <c r="A19">
        <v>18133689</v>
      </c>
      <c r="B19" s="1" t="s">
        <v>41</v>
      </c>
      <c r="D19" t="s">
        <v>8</v>
      </c>
      <c r="E19" t="s">
        <v>46</v>
      </c>
      <c r="F19" t="s">
        <v>47</v>
      </c>
      <c r="G19" t="s">
        <v>14</v>
      </c>
      <c r="J19">
        <v>94</v>
      </c>
      <c r="K19" t="s">
        <v>38</v>
      </c>
      <c r="L19" s="2">
        <v>94</v>
      </c>
      <c r="M19" t="s">
        <v>38</v>
      </c>
      <c r="P19">
        <v>90</v>
      </c>
      <c r="Q19" t="s">
        <v>48</v>
      </c>
      <c r="R19">
        <v>93</v>
      </c>
      <c r="S19" t="s">
        <v>38</v>
      </c>
      <c r="T19">
        <v>98</v>
      </c>
      <c r="U19" t="s">
        <v>38</v>
      </c>
      <c r="X19">
        <f t="shared" si="1"/>
        <v>469</v>
      </c>
      <c r="Y19">
        <f t="shared" si="0"/>
        <v>93.8</v>
      </c>
    </row>
    <row r="20" spans="1:25" x14ac:dyDescent="0.25">
      <c r="A20">
        <v>18133690</v>
      </c>
      <c r="B20" s="1" t="s">
        <v>41</v>
      </c>
      <c r="D20" t="s">
        <v>8</v>
      </c>
      <c r="E20" t="s">
        <v>49</v>
      </c>
      <c r="G20" t="s">
        <v>50</v>
      </c>
      <c r="I20" t="s">
        <v>51</v>
      </c>
      <c r="J20">
        <v>93</v>
      </c>
      <c r="K20" t="s">
        <v>38</v>
      </c>
      <c r="L20" s="2">
        <v>96</v>
      </c>
      <c r="M20" t="s">
        <v>38</v>
      </c>
      <c r="P20">
        <v>91</v>
      </c>
      <c r="Q20" t="s">
        <v>38</v>
      </c>
      <c r="R20">
        <v>91</v>
      </c>
      <c r="S20" t="s">
        <v>38</v>
      </c>
      <c r="T20">
        <v>97</v>
      </c>
      <c r="U20" t="s">
        <v>38</v>
      </c>
      <c r="X20">
        <f t="shared" si="1"/>
        <v>468</v>
      </c>
      <c r="Y20">
        <f t="shared" si="0"/>
        <v>93.6</v>
      </c>
    </row>
    <row r="21" spans="1:25" x14ac:dyDescent="0.25">
      <c r="A21">
        <v>18133721</v>
      </c>
      <c r="B21" s="1" t="s">
        <v>33</v>
      </c>
      <c r="D21" t="s">
        <v>8</v>
      </c>
      <c r="E21" t="s">
        <v>52</v>
      </c>
      <c r="F21" t="s">
        <v>53</v>
      </c>
      <c r="G21" t="s">
        <v>54</v>
      </c>
      <c r="J21">
        <v>91</v>
      </c>
      <c r="K21" t="s">
        <v>48</v>
      </c>
      <c r="L21" s="2">
        <v>90</v>
      </c>
      <c r="M21" t="s">
        <v>48</v>
      </c>
      <c r="P21">
        <v>95</v>
      </c>
      <c r="Q21" t="s">
        <v>38</v>
      </c>
      <c r="R21">
        <v>95</v>
      </c>
      <c r="S21" t="s">
        <v>38</v>
      </c>
      <c r="T21">
        <v>96</v>
      </c>
      <c r="U21" t="s">
        <v>38</v>
      </c>
      <c r="X21">
        <f t="shared" si="1"/>
        <v>467</v>
      </c>
      <c r="Y21">
        <f t="shared" si="0"/>
        <v>93.4</v>
      </c>
    </row>
    <row r="22" spans="1:25" x14ac:dyDescent="0.25">
      <c r="A22">
        <v>18133713</v>
      </c>
      <c r="B22" s="1" t="s">
        <v>41</v>
      </c>
      <c r="D22" t="s">
        <v>34</v>
      </c>
      <c r="E22" t="s">
        <v>55</v>
      </c>
      <c r="G22" t="s">
        <v>9</v>
      </c>
      <c r="I22" t="s">
        <v>56</v>
      </c>
      <c r="J22">
        <v>93</v>
      </c>
      <c r="K22" t="s">
        <v>38</v>
      </c>
      <c r="L22" s="2">
        <v>93</v>
      </c>
      <c r="M22" t="s">
        <v>38</v>
      </c>
      <c r="P22">
        <v>91</v>
      </c>
      <c r="Q22" t="s">
        <v>38</v>
      </c>
      <c r="R22">
        <v>93</v>
      </c>
      <c r="S22" t="s">
        <v>38</v>
      </c>
      <c r="T22">
        <v>93</v>
      </c>
      <c r="U22" t="s">
        <v>48</v>
      </c>
      <c r="X22">
        <f t="shared" si="1"/>
        <v>463</v>
      </c>
      <c r="Y22">
        <f t="shared" si="0"/>
        <v>92.6</v>
      </c>
    </row>
    <row r="23" spans="1:25" x14ac:dyDescent="0.25">
      <c r="A23">
        <v>18133716</v>
      </c>
      <c r="B23" s="1" t="s">
        <v>41</v>
      </c>
      <c r="D23" t="s">
        <v>34</v>
      </c>
      <c r="E23" t="s">
        <v>57</v>
      </c>
      <c r="G23" t="s">
        <v>58</v>
      </c>
      <c r="J23">
        <v>91</v>
      </c>
      <c r="K23" t="s">
        <v>48</v>
      </c>
      <c r="L23" s="2">
        <v>94</v>
      </c>
      <c r="M23" t="s">
        <v>38</v>
      </c>
      <c r="P23">
        <v>91</v>
      </c>
      <c r="Q23" t="s">
        <v>38</v>
      </c>
      <c r="R23">
        <v>82</v>
      </c>
      <c r="S23" t="s">
        <v>48</v>
      </c>
      <c r="T23">
        <v>95</v>
      </c>
      <c r="U23" t="s">
        <v>38</v>
      </c>
      <c r="X23">
        <f t="shared" si="1"/>
        <v>453</v>
      </c>
      <c r="Y23">
        <f t="shared" si="0"/>
        <v>90.6</v>
      </c>
    </row>
    <row r="24" spans="1:25" x14ac:dyDescent="0.25">
      <c r="A24">
        <v>18133694</v>
      </c>
      <c r="B24" s="1" t="s">
        <v>41</v>
      </c>
      <c r="D24" t="s">
        <v>8</v>
      </c>
      <c r="E24" t="s">
        <v>59</v>
      </c>
      <c r="G24" t="s">
        <v>60</v>
      </c>
      <c r="I24" t="s">
        <v>61</v>
      </c>
      <c r="J24">
        <v>93</v>
      </c>
      <c r="K24" t="s">
        <v>38</v>
      </c>
      <c r="L24" s="2">
        <v>90</v>
      </c>
      <c r="M24" t="s">
        <v>48</v>
      </c>
      <c r="P24">
        <v>82</v>
      </c>
      <c r="Q24" t="s">
        <v>48</v>
      </c>
      <c r="R24">
        <v>91</v>
      </c>
      <c r="S24" t="s">
        <v>38</v>
      </c>
      <c r="T24">
        <v>97</v>
      </c>
      <c r="U24" t="s">
        <v>38</v>
      </c>
      <c r="X24">
        <f t="shared" si="1"/>
        <v>453</v>
      </c>
      <c r="Y24">
        <f t="shared" si="0"/>
        <v>90.6</v>
      </c>
    </row>
    <row r="25" spans="1:25" x14ac:dyDescent="0.25">
      <c r="A25">
        <v>18133756</v>
      </c>
      <c r="B25" s="1" t="s">
        <v>33</v>
      </c>
      <c r="D25" t="s">
        <v>8</v>
      </c>
      <c r="E25" t="s">
        <v>62</v>
      </c>
      <c r="F25" t="s">
        <v>63</v>
      </c>
      <c r="G25" t="s">
        <v>54</v>
      </c>
      <c r="J25">
        <v>88</v>
      </c>
      <c r="K25" t="s">
        <v>48</v>
      </c>
      <c r="L25" s="2">
        <v>95</v>
      </c>
      <c r="M25" t="s">
        <v>38</v>
      </c>
      <c r="P25">
        <v>90</v>
      </c>
      <c r="Q25" t="s">
        <v>48</v>
      </c>
      <c r="R25">
        <v>81</v>
      </c>
      <c r="S25" t="s">
        <v>48</v>
      </c>
      <c r="T25">
        <v>98</v>
      </c>
      <c r="U25" t="s">
        <v>38</v>
      </c>
      <c r="X25">
        <f t="shared" si="1"/>
        <v>452</v>
      </c>
      <c r="Y25">
        <f t="shared" si="0"/>
        <v>90.4</v>
      </c>
    </row>
    <row r="26" spans="1:25" x14ac:dyDescent="0.25">
      <c r="A26">
        <v>18133744</v>
      </c>
      <c r="B26" s="1" t="s">
        <v>33</v>
      </c>
      <c r="D26" t="s">
        <v>34</v>
      </c>
      <c r="E26" t="s">
        <v>64</v>
      </c>
      <c r="F26" t="s">
        <v>65</v>
      </c>
      <c r="J26">
        <v>91</v>
      </c>
      <c r="K26" t="s">
        <v>48</v>
      </c>
      <c r="L26" s="2">
        <v>82</v>
      </c>
      <c r="M26" t="s">
        <v>66</v>
      </c>
      <c r="P26">
        <v>94</v>
      </c>
      <c r="Q26" t="s">
        <v>38</v>
      </c>
      <c r="R26">
        <v>90</v>
      </c>
      <c r="S26" t="s">
        <v>38</v>
      </c>
      <c r="T26">
        <v>95</v>
      </c>
      <c r="U26" t="s">
        <v>38</v>
      </c>
      <c r="X26">
        <f t="shared" si="1"/>
        <v>452</v>
      </c>
      <c r="Y26">
        <f t="shared" si="0"/>
        <v>90.4</v>
      </c>
    </row>
    <row r="27" spans="1:25" x14ac:dyDescent="0.25">
      <c r="A27">
        <v>18133719</v>
      </c>
      <c r="B27" s="1" t="s">
        <v>33</v>
      </c>
      <c r="D27" t="s">
        <v>8</v>
      </c>
      <c r="E27" t="s">
        <v>67</v>
      </c>
      <c r="F27" t="s">
        <v>68</v>
      </c>
      <c r="G27" t="s">
        <v>69</v>
      </c>
      <c r="H27" t="s">
        <v>70</v>
      </c>
      <c r="J27">
        <v>93</v>
      </c>
      <c r="K27" t="s">
        <v>38</v>
      </c>
      <c r="L27" s="2">
        <v>91</v>
      </c>
      <c r="M27" t="s">
        <v>48</v>
      </c>
      <c r="P27">
        <v>83</v>
      </c>
      <c r="Q27" t="s">
        <v>48</v>
      </c>
      <c r="R27">
        <v>85</v>
      </c>
      <c r="S27" t="s">
        <v>48</v>
      </c>
      <c r="T27">
        <v>96</v>
      </c>
      <c r="U27" t="s">
        <v>38</v>
      </c>
      <c r="X27">
        <f t="shared" si="1"/>
        <v>448</v>
      </c>
      <c r="Y27">
        <f t="shared" si="0"/>
        <v>89.6</v>
      </c>
    </row>
    <row r="28" spans="1:25" x14ac:dyDescent="0.25">
      <c r="A28">
        <v>18133736</v>
      </c>
      <c r="B28" s="1" t="s">
        <v>33</v>
      </c>
      <c r="D28" t="s">
        <v>8</v>
      </c>
      <c r="E28" t="s">
        <v>71</v>
      </c>
      <c r="J28">
        <v>89</v>
      </c>
      <c r="K28" t="s">
        <v>48</v>
      </c>
      <c r="L28" s="2">
        <v>94</v>
      </c>
      <c r="M28" t="s">
        <v>38</v>
      </c>
      <c r="P28">
        <v>81</v>
      </c>
      <c r="Q28" t="s">
        <v>48</v>
      </c>
      <c r="R28">
        <v>84</v>
      </c>
      <c r="S28" t="s">
        <v>48</v>
      </c>
      <c r="T28">
        <v>99</v>
      </c>
      <c r="U28" t="s">
        <v>38</v>
      </c>
      <c r="X28">
        <f t="shared" si="1"/>
        <v>447</v>
      </c>
      <c r="Y28">
        <f t="shared" si="0"/>
        <v>89.4</v>
      </c>
    </row>
    <row r="29" spans="1:25" x14ac:dyDescent="0.25">
      <c r="A29">
        <v>18133715</v>
      </c>
      <c r="B29" s="1" t="s">
        <v>41</v>
      </c>
      <c r="D29" t="s">
        <v>34</v>
      </c>
      <c r="E29" t="s">
        <v>72</v>
      </c>
      <c r="G29" t="s">
        <v>73</v>
      </c>
      <c r="J29">
        <v>90</v>
      </c>
      <c r="K29" t="s">
        <v>48</v>
      </c>
      <c r="L29" s="2">
        <v>91</v>
      </c>
      <c r="M29" t="s">
        <v>48</v>
      </c>
      <c r="P29">
        <v>91</v>
      </c>
      <c r="Q29" t="s">
        <v>38</v>
      </c>
      <c r="R29">
        <v>82</v>
      </c>
      <c r="S29" t="s">
        <v>48</v>
      </c>
      <c r="T29">
        <v>90</v>
      </c>
      <c r="U29" t="s">
        <v>48</v>
      </c>
      <c r="X29">
        <f t="shared" si="1"/>
        <v>444</v>
      </c>
      <c r="Y29">
        <f t="shared" si="0"/>
        <v>88.8</v>
      </c>
    </row>
    <row r="30" spans="1:25" x14ac:dyDescent="0.25">
      <c r="A30">
        <v>18133734</v>
      </c>
      <c r="B30" s="1" t="s">
        <v>33</v>
      </c>
      <c r="D30" t="s">
        <v>8</v>
      </c>
      <c r="E30" t="s">
        <v>74</v>
      </c>
      <c r="F30" t="s">
        <v>75</v>
      </c>
      <c r="G30" t="s">
        <v>54</v>
      </c>
      <c r="J30">
        <v>84</v>
      </c>
      <c r="K30" t="s">
        <v>66</v>
      </c>
      <c r="L30" s="2">
        <v>90</v>
      </c>
      <c r="M30" t="s">
        <v>48</v>
      </c>
      <c r="P30">
        <v>81</v>
      </c>
      <c r="Q30" t="s">
        <v>48</v>
      </c>
      <c r="R30">
        <v>90</v>
      </c>
      <c r="S30" t="s">
        <v>38</v>
      </c>
      <c r="T30">
        <v>98</v>
      </c>
      <c r="U30" t="s">
        <v>38</v>
      </c>
      <c r="X30">
        <f t="shared" si="1"/>
        <v>443</v>
      </c>
      <c r="Y30">
        <f t="shared" si="0"/>
        <v>88.6</v>
      </c>
    </row>
    <row r="31" spans="1:25" x14ac:dyDescent="0.25">
      <c r="A31">
        <v>18133704</v>
      </c>
      <c r="B31" s="1" t="s">
        <v>41</v>
      </c>
      <c r="D31" t="s">
        <v>8</v>
      </c>
      <c r="E31" t="s">
        <v>76</v>
      </c>
      <c r="G31" t="s">
        <v>33</v>
      </c>
      <c r="I31" t="s">
        <v>50</v>
      </c>
      <c r="J31">
        <v>92</v>
      </c>
      <c r="K31" t="s">
        <v>38</v>
      </c>
      <c r="L31" s="2">
        <v>91</v>
      </c>
      <c r="M31" t="s">
        <v>48</v>
      </c>
      <c r="P31">
        <v>81</v>
      </c>
      <c r="Q31" t="s">
        <v>48</v>
      </c>
      <c r="R31">
        <v>81</v>
      </c>
      <c r="S31" t="s">
        <v>48</v>
      </c>
      <c r="T31">
        <v>90</v>
      </c>
      <c r="U31" t="s">
        <v>48</v>
      </c>
      <c r="X31">
        <f t="shared" si="1"/>
        <v>435</v>
      </c>
      <c r="Y31">
        <f t="shared" si="0"/>
        <v>87</v>
      </c>
    </row>
    <row r="32" spans="1:25" x14ac:dyDescent="0.25">
      <c r="A32">
        <v>18133729</v>
      </c>
      <c r="B32" s="1" t="s">
        <v>33</v>
      </c>
      <c r="D32" t="s">
        <v>8</v>
      </c>
      <c r="E32" t="s">
        <v>77</v>
      </c>
      <c r="F32" t="s">
        <v>78</v>
      </c>
      <c r="J32">
        <v>82</v>
      </c>
      <c r="K32" t="s">
        <v>66</v>
      </c>
      <c r="L32" s="2">
        <v>92</v>
      </c>
      <c r="M32" t="s">
        <v>38</v>
      </c>
      <c r="P32">
        <v>90</v>
      </c>
      <c r="Q32" t="s">
        <v>48</v>
      </c>
      <c r="R32">
        <v>80</v>
      </c>
      <c r="S32" t="s">
        <v>48</v>
      </c>
      <c r="T32">
        <v>90</v>
      </c>
      <c r="U32" t="s">
        <v>48</v>
      </c>
      <c r="X32">
        <f t="shared" si="1"/>
        <v>434</v>
      </c>
      <c r="Y32">
        <f t="shared" si="0"/>
        <v>86.8</v>
      </c>
    </row>
    <row r="33" spans="1:25" x14ac:dyDescent="0.25">
      <c r="A33">
        <v>18133752</v>
      </c>
      <c r="B33" s="1" t="s">
        <v>41</v>
      </c>
      <c r="D33" t="s">
        <v>8</v>
      </c>
      <c r="E33" t="s">
        <v>79</v>
      </c>
      <c r="G33" t="s">
        <v>80</v>
      </c>
      <c r="I33" t="s">
        <v>81</v>
      </c>
      <c r="J33">
        <v>91</v>
      </c>
      <c r="K33" t="s">
        <v>48</v>
      </c>
      <c r="L33" s="2">
        <v>86</v>
      </c>
      <c r="M33" t="s">
        <v>48</v>
      </c>
      <c r="P33">
        <v>81</v>
      </c>
      <c r="Q33" t="s">
        <v>48</v>
      </c>
      <c r="R33">
        <v>85</v>
      </c>
      <c r="S33" t="s">
        <v>48</v>
      </c>
      <c r="T33">
        <v>90</v>
      </c>
      <c r="U33" t="s">
        <v>48</v>
      </c>
      <c r="X33">
        <f t="shared" si="1"/>
        <v>433</v>
      </c>
      <c r="Y33">
        <f t="shared" si="0"/>
        <v>86.6</v>
      </c>
    </row>
    <row r="34" spans="1:25" x14ac:dyDescent="0.25">
      <c r="A34">
        <v>18133733</v>
      </c>
      <c r="B34" s="1" t="s">
        <v>33</v>
      </c>
      <c r="D34" t="s">
        <v>8</v>
      </c>
      <c r="E34" t="s">
        <v>82</v>
      </c>
      <c r="F34" t="s">
        <v>83</v>
      </c>
      <c r="G34" t="s">
        <v>37</v>
      </c>
      <c r="J34">
        <v>81</v>
      </c>
      <c r="K34" t="s">
        <v>84</v>
      </c>
      <c r="L34" s="2">
        <v>95</v>
      </c>
      <c r="M34" t="s">
        <v>38</v>
      </c>
      <c r="P34">
        <v>80</v>
      </c>
      <c r="Q34" t="s">
        <v>48</v>
      </c>
      <c r="R34">
        <v>83</v>
      </c>
      <c r="S34" t="s">
        <v>48</v>
      </c>
      <c r="T34">
        <v>93</v>
      </c>
      <c r="U34" t="s">
        <v>48</v>
      </c>
      <c r="X34">
        <f t="shared" si="1"/>
        <v>432</v>
      </c>
      <c r="Y34">
        <f t="shared" si="0"/>
        <v>86.4</v>
      </c>
    </row>
    <row r="35" spans="1:25" x14ac:dyDescent="0.25">
      <c r="A35">
        <v>18133700</v>
      </c>
      <c r="B35" s="1" t="s">
        <v>41</v>
      </c>
      <c r="D35" t="s">
        <v>8</v>
      </c>
      <c r="E35" t="s">
        <v>85</v>
      </c>
      <c r="G35" t="s">
        <v>54</v>
      </c>
      <c r="J35">
        <v>92</v>
      </c>
      <c r="K35" t="s">
        <v>38</v>
      </c>
      <c r="L35" s="2">
        <v>84</v>
      </c>
      <c r="M35" t="s">
        <v>66</v>
      </c>
      <c r="P35">
        <v>81</v>
      </c>
      <c r="Q35" t="s">
        <v>48</v>
      </c>
      <c r="R35">
        <v>83</v>
      </c>
      <c r="S35" t="s">
        <v>48</v>
      </c>
      <c r="T35">
        <v>91</v>
      </c>
      <c r="U35" t="s">
        <v>48</v>
      </c>
      <c r="X35">
        <f t="shared" si="1"/>
        <v>431</v>
      </c>
      <c r="Y35">
        <f t="shared" si="0"/>
        <v>86.2</v>
      </c>
    </row>
    <row r="36" spans="1:25" x14ac:dyDescent="0.25">
      <c r="A36">
        <v>18133779</v>
      </c>
      <c r="B36" s="1" t="s">
        <v>47</v>
      </c>
      <c r="D36" t="s">
        <v>34</v>
      </c>
      <c r="E36" t="s">
        <v>86</v>
      </c>
      <c r="F36" t="s">
        <v>87</v>
      </c>
      <c r="G36" t="s">
        <v>88</v>
      </c>
      <c r="J36">
        <v>88</v>
      </c>
      <c r="K36" t="s">
        <v>48</v>
      </c>
      <c r="L36" s="2">
        <v>86</v>
      </c>
      <c r="M36" t="s">
        <v>48</v>
      </c>
      <c r="P36">
        <v>91</v>
      </c>
      <c r="Q36" t="s">
        <v>38</v>
      </c>
      <c r="R36">
        <v>83</v>
      </c>
      <c r="S36" t="s">
        <v>48</v>
      </c>
      <c r="T36">
        <v>82</v>
      </c>
      <c r="U36" t="s">
        <v>66</v>
      </c>
      <c r="X36">
        <f t="shared" si="1"/>
        <v>430</v>
      </c>
      <c r="Y36">
        <f t="shared" si="0"/>
        <v>86</v>
      </c>
    </row>
    <row r="37" spans="1:25" x14ac:dyDescent="0.25">
      <c r="A37">
        <v>18133728</v>
      </c>
      <c r="B37" s="1" t="s">
        <v>33</v>
      </c>
      <c r="D37" t="s">
        <v>8</v>
      </c>
      <c r="E37" t="s">
        <v>89</v>
      </c>
      <c r="F37" t="s">
        <v>90</v>
      </c>
      <c r="J37">
        <v>82</v>
      </c>
      <c r="K37" t="s">
        <v>66</v>
      </c>
      <c r="L37" s="2">
        <v>91</v>
      </c>
      <c r="M37" t="s">
        <v>48</v>
      </c>
      <c r="P37">
        <v>82</v>
      </c>
      <c r="Q37" t="s">
        <v>48</v>
      </c>
      <c r="R37">
        <v>83</v>
      </c>
      <c r="S37" t="s">
        <v>48</v>
      </c>
      <c r="T37">
        <v>91</v>
      </c>
      <c r="U37" t="s">
        <v>48</v>
      </c>
      <c r="X37">
        <f t="shared" si="1"/>
        <v>429</v>
      </c>
      <c r="Y37">
        <f t="shared" si="0"/>
        <v>85.8</v>
      </c>
    </row>
    <row r="38" spans="1:25" x14ac:dyDescent="0.25">
      <c r="A38">
        <v>18133739</v>
      </c>
      <c r="B38" s="1" t="s">
        <v>33</v>
      </c>
      <c r="D38" t="s">
        <v>34</v>
      </c>
      <c r="E38" t="s">
        <v>91</v>
      </c>
      <c r="F38" t="s">
        <v>92</v>
      </c>
      <c r="G38" t="s">
        <v>37</v>
      </c>
      <c r="J38">
        <v>79</v>
      </c>
      <c r="K38" t="s">
        <v>84</v>
      </c>
      <c r="L38" s="2">
        <v>84</v>
      </c>
      <c r="M38" t="s">
        <v>66</v>
      </c>
      <c r="P38">
        <v>83</v>
      </c>
      <c r="Q38" t="s">
        <v>48</v>
      </c>
      <c r="R38">
        <v>85</v>
      </c>
      <c r="S38" t="s">
        <v>48</v>
      </c>
      <c r="T38">
        <v>97</v>
      </c>
      <c r="U38" t="s">
        <v>38</v>
      </c>
      <c r="X38">
        <f t="shared" si="1"/>
        <v>428</v>
      </c>
      <c r="Y38">
        <f t="shared" si="0"/>
        <v>85.6</v>
      </c>
    </row>
    <row r="39" spans="1:25" x14ac:dyDescent="0.25">
      <c r="A39">
        <v>18133740</v>
      </c>
      <c r="B39" s="1" t="s">
        <v>33</v>
      </c>
      <c r="D39" t="s">
        <v>34</v>
      </c>
      <c r="E39" t="s">
        <v>93</v>
      </c>
      <c r="F39" t="s">
        <v>63</v>
      </c>
      <c r="G39" t="s">
        <v>94</v>
      </c>
      <c r="J39">
        <v>87</v>
      </c>
      <c r="K39" t="s">
        <v>48</v>
      </c>
      <c r="L39" s="2">
        <v>71</v>
      </c>
      <c r="M39" t="s">
        <v>95</v>
      </c>
      <c r="P39">
        <v>89</v>
      </c>
      <c r="Q39" t="s">
        <v>48</v>
      </c>
      <c r="R39">
        <v>90</v>
      </c>
      <c r="S39" t="s">
        <v>38</v>
      </c>
      <c r="T39">
        <v>91</v>
      </c>
      <c r="U39" t="s">
        <v>48</v>
      </c>
      <c r="X39">
        <f t="shared" si="1"/>
        <v>428</v>
      </c>
      <c r="Y39">
        <f t="shared" si="0"/>
        <v>85.6</v>
      </c>
    </row>
    <row r="40" spans="1:25" x14ac:dyDescent="0.25">
      <c r="A40">
        <v>18133760</v>
      </c>
      <c r="B40" s="1" t="s">
        <v>47</v>
      </c>
      <c r="D40" t="s">
        <v>8</v>
      </c>
      <c r="E40" t="s">
        <v>96</v>
      </c>
      <c r="F40" t="s">
        <v>97</v>
      </c>
      <c r="G40" t="s">
        <v>37</v>
      </c>
      <c r="J40">
        <v>90</v>
      </c>
      <c r="K40" t="s">
        <v>48</v>
      </c>
      <c r="L40" s="2">
        <v>91</v>
      </c>
      <c r="M40" t="s">
        <v>48</v>
      </c>
      <c r="P40">
        <v>77</v>
      </c>
      <c r="Q40" t="s">
        <v>66</v>
      </c>
      <c r="R40">
        <v>73</v>
      </c>
      <c r="S40" t="s">
        <v>66</v>
      </c>
      <c r="T40">
        <v>94</v>
      </c>
      <c r="U40" t="s">
        <v>38</v>
      </c>
      <c r="X40">
        <f t="shared" si="1"/>
        <v>425</v>
      </c>
      <c r="Y40">
        <f t="shared" si="0"/>
        <v>85</v>
      </c>
    </row>
    <row r="41" spans="1:25" x14ac:dyDescent="0.25">
      <c r="A41">
        <v>18133703</v>
      </c>
      <c r="B41" s="1" t="s">
        <v>41</v>
      </c>
      <c r="D41" t="s">
        <v>8</v>
      </c>
      <c r="E41" t="s">
        <v>98</v>
      </c>
      <c r="G41" t="s">
        <v>99</v>
      </c>
      <c r="I41" t="s">
        <v>54</v>
      </c>
      <c r="J41">
        <v>88</v>
      </c>
      <c r="K41" t="s">
        <v>48</v>
      </c>
      <c r="L41" s="2">
        <v>91</v>
      </c>
      <c r="M41" t="s">
        <v>48</v>
      </c>
      <c r="P41">
        <v>81</v>
      </c>
      <c r="Q41" t="s">
        <v>48</v>
      </c>
      <c r="R41">
        <v>71</v>
      </c>
      <c r="S41" t="s">
        <v>66</v>
      </c>
      <c r="T41">
        <v>86</v>
      </c>
      <c r="U41" t="s">
        <v>66</v>
      </c>
      <c r="X41">
        <f t="shared" si="1"/>
        <v>417</v>
      </c>
      <c r="Y41">
        <f t="shared" si="0"/>
        <v>83.4</v>
      </c>
    </row>
    <row r="42" spans="1:25" x14ac:dyDescent="0.25">
      <c r="A42">
        <v>18133723</v>
      </c>
      <c r="B42" s="1" t="s">
        <v>33</v>
      </c>
      <c r="D42" t="s">
        <v>8</v>
      </c>
      <c r="E42" t="s">
        <v>100</v>
      </c>
      <c r="F42" t="s">
        <v>101</v>
      </c>
      <c r="J42">
        <v>88</v>
      </c>
      <c r="K42" t="s">
        <v>48</v>
      </c>
      <c r="L42" s="2">
        <v>90</v>
      </c>
      <c r="M42" t="s">
        <v>48</v>
      </c>
      <c r="P42">
        <v>71</v>
      </c>
      <c r="Q42" t="s">
        <v>66</v>
      </c>
      <c r="R42">
        <v>75</v>
      </c>
      <c r="S42" t="s">
        <v>66</v>
      </c>
      <c r="T42">
        <v>93</v>
      </c>
      <c r="U42" t="s">
        <v>48</v>
      </c>
      <c r="X42">
        <f t="shared" si="1"/>
        <v>417</v>
      </c>
      <c r="Y42">
        <f t="shared" si="0"/>
        <v>83.4</v>
      </c>
    </row>
    <row r="43" spans="1:25" x14ac:dyDescent="0.25">
      <c r="A43">
        <v>18133696</v>
      </c>
      <c r="B43" s="1" t="s">
        <v>41</v>
      </c>
      <c r="D43" t="s">
        <v>8</v>
      </c>
      <c r="E43" t="s">
        <v>102</v>
      </c>
      <c r="G43" t="s">
        <v>103</v>
      </c>
      <c r="I43" t="s">
        <v>37</v>
      </c>
      <c r="J43">
        <v>91</v>
      </c>
      <c r="K43" t="s">
        <v>48</v>
      </c>
      <c r="L43" s="2">
        <v>84</v>
      </c>
      <c r="M43" t="s">
        <v>66</v>
      </c>
      <c r="P43">
        <v>73</v>
      </c>
      <c r="Q43" t="s">
        <v>66</v>
      </c>
      <c r="R43">
        <v>74</v>
      </c>
      <c r="S43" t="s">
        <v>66</v>
      </c>
      <c r="T43">
        <v>95</v>
      </c>
      <c r="U43" t="s">
        <v>38</v>
      </c>
      <c r="X43">
        <f t="shared" si="1"/>
        <v>417</v>
      </c>
      <c r="Y43">
        <f t="shared" si="0"/>
        <v>83.4</v>
      </c>
    </row>
    <row r="44" spans="1:25" x14ac:dyDescent="0.25">
      <c r="A44">
        <v>18133778</v>
      </c>
      <c r="B44" s="1" t="s">
        <v>47</v>
      </c>
      <c r="D44" t="s">
        <v>34</v>
      </c>
      <c r="E44" t="s">
        <v>35</v>
      </c>
      <c r="F44" t="s">
        <v>104</v>
      </c>
      <c r="G44" t="s">
        <v>54</v>
      </c>
      <c r="J44">
        <v>80</v>
      </c>
      <c r="K44" t="s">
        <v>84</v>
      </c>
      <c r="L44" s="2">
        <v>79</v>
      </c>
      <c r="M44" t="s">
        <v>84</v>
      </c>
      <c r="P44">
        <v>86</v>
      </c>
      <c r="Q44" t="s">
        <v>48</v>
      </c>
      <c r="R44">
        <v>81</v>
      </c>
      <c r="S44" t="s">
        <v>48</v>
      </c>
      <c r="T44">
        <v>90</v>
      </c>
      <c r="U44" t="s">
        <v>48</v>
      </c>
      <c r="X44">
        <f t="shared" si="1"/>
        <v>416</v>
      </c>
      <c r="Y44">
        <f t="shared" si="0"/>
        <v>83.2</v>
      </c>
    </row>
    <row r="45" spans="1:25" x14ac:dyDescent="0.25">
      <c r="A45">
        <v>18133730</v>
      </c>
      <c r="B45" s="1" t="s">
        <v>33</v>
      </c>
      <c r="D45" t="s">
        <v>8</v>
      </c>
      <c r="E45" t="s">
        <v>105</v>
      </c>
      <c r="F45" t="s">
        <v>106</v>
      </c>
      <c r="G45" t="s">
        <v>107</v>
      </c>
      <c r="J45">
        <v>80</v>
      </c>
      <c r="K45" t="s">
        <v>84</v>
      </c>
      <c r="L45" s="2">
        <v>91</v>
      </c>
      <c r="M45" t="s">
        <v>48</v>
      </c>
      <c r="P45">
        <v>81</v>
      </c>
      <c r="Q45" t="s">
        <v>48</v>
      </c>
      <c r="R45">
        <v>81</v>
      </c>
      <c r="S45" t="s">
        <v>48</v>
      </c>
      <c r="T45">
        <v>80</v>
      </c>
      <c r="U45" t="s">
        <v>84</v>
      </c>
      <c r="X45">
        <f t="shared" si="1"/>
        <v>413</v>
      </c>
      <c r="Y45">
        <f t="shared" si="0"/>
        <v>82.6</v>
      </c>
    </row>
    <row r="46" spans="1:25" x14ac:dyDescent="0.25">
      <c r="A46">
        <v>18133771</v>
      </c>
      <c r="B46" s="1" t="s">
        <v>47</v>
      </c>
      <c r="D46" t="s">
        <v>34</v>
      </c>
      <c r="E46" t="s">
        <v>108</v>
      </c>
      <c r="F46" t="s">
        <v>50</v>
      </c>
      <c r="G46" t="s">
        <v>109</v>
      </c>
      <c r="H46" t="s">
        <v>110</v>
      </c>
      <c r="I46" t="s">
        <v>111</v>
      </c>
      <c r="J46">
        <v>79</v>
      </c>
      <c r="K46" t="s">
        <v>84</v>
      </c>
      <c r="L46" s="2">
        <v>90</v>
      </c>
      <c r="M46" t="s">
        <v>48</v>
      </c>
      <c r="P46">
        <v>80</v>
      </c>
      <c r="Q46" t="s">
        <v>48</v>
      </c>
      <c r="R46">
        <v>72</v>
      </c>
      <c r="S46" t="s">
        <v>66</v>
      </c>
      <c r="T46">
        <v>90</v>
      </c>
      <c r="U46" t="s">
        <v>48</v>
      </c>
      <c r="X46">
        <f t="shared" si="1"/>
        <v>411</v>
      </c>
      <c r="Y46">
        <f t="shared" si="0"/>
        <v>82.2</v>
      </c>
    </row>
    <row r="47" spans="1:25" x14ac:dyDescent="0.25">
      <c r="A47">
        <v>18133749</v>
      </c>
      <c r="B47" s="1" t="s">
        <v>33</v>
      </c>
      <c r="D47" t="s">
        <v>34</v>
      </c>
      <c r="E47" t="s">
        <v>112</v>
      </c>
      <c r="F47" t="s">
        <v>113</v>
      </c>
      <c r="G47" t="s">
        <v>114</v>
      </c>
      <c r="J47">
        <v>85</v>
      </c>
      <c r="K47" t="s">
        <v>66</v>
      </c>
      <c r="L47" s="2">
        <v>80</v>
      </c>
      <c r="M47" t="s">
        <v>84</v>
      </c>
      <c r="P47">
        <v>73</v>
      </c>
      <c r="Q47" t="s">
        <v>66</v>
      </c>
      <c r="R47">
        <v>80</v>
      </c>
      <c r="S47" t="s">
        <v>48</v>
      </c>
      <c r="T47">
        <v>90</v>
      </c>
      <c r="U47" t="s">
        <v>48</v>
      </c>
      <c r="X47">
        <f t="shared" si="1"/>
        <v>408</v>
      </c>
      <c r="Y47">
        <f t="shared" si="0"/>
        <v>81.599999999999994</v>
      </c>
    </row>
    <row r="48" spans="1:25" x14ac:dyDescent="0.25">
      <c r="A48">
        <v>18133787</v>
      </c>
      <c r="B48" s="1" t="s">
        <v>41</v>
      </c>
      <c r="D48" t="s">
        <v>8</v>
      </c>
      <c r="E48" t="s">
        <v>115</v>
      </c>
      <c r="J48">
        <v>86</v>
      </c>
      <c r="K48" t="s">
        <v>66</v>
      </c>
      <c r="L48" s="2">
        <v>93</v>
      </c>
      <c r="M48" t="s">
        <v>38</v>
      </c>
      <c r="P48">
        <v>70</v>
      </c>
      <c r="Q48" t="s">
        <v>66</v>
      </c>
      <c r="R48">
        <v>65</v>
      </c>
      <c r="S48" t="s">
        <v>84</v>
      </c>
      <c r="T48">
        <v>88</v>
      </c>
      <c r="U48" t="s">
        <v>66</v>
      </c>
      <c r="X48">
        <f t="shared" si="1"/>
        <v>402</v>
      </c>
      <c r="Y48">
        <f t="shared" si="0"/>
        <v>80.400000000000006</v>
      </c>
    </row>
    <row r="49" spans="1:25" x14ac:dyDescent="0.25">
      <c r="A49">
        <v>18133705</v>
      </c>
      <c r="B49" s="1" t="s">
        <v>41</v>
      </c>
      <c r="D49" t="s">
        <v>34</v>
      </c>
      <c r="E49" t="s">
        <v>116</v>
      </c>
      <c r="G49" t="s">
        <v>117</v>
      </c>
      <c r="I49" t="s">
        <v>37</v>
      </c>
      <c r="J49">
        <v>85</v>
      </c>
      <c r="K49" t="s">
        <v>66</v>
      </c>
      <c r="L49" s="2">
        <v>79</v>
      </c>
      <c r="M49" t="s">
        <v>84</v>
      </c>
      <c r="P49">
        <v>79</v>
      </c>
      <c r="Q49" t="s">
        <v>66</v>
      </c>
      <c r="R49">
        <v>70</v>
      </c>
      <c r="S49" t="s">
        <v>66</v>
      </c>
      <c r="T49">
        <v>89</v>
      </c>
      <c r="U49" t="s">
        <v>48</v>
      </c>
      <c r="X49">
        <f t="shared" si="1"/>
        <v>402</v>
      </c>
      <c r="Y49">
        <f t="shared" si="0"/>
        <v>80.400000000000006</v>
      </c>
    </row>
    <row r="50" spans="1:25" x14ac:dyDescent="0.25">
      <c r="A50">
        <v>18133790</v>
      </c>
      <c r="B50" s="1" t="s">
        <v>41</v>
      </c>
      <c r="D50" t="s">
        <v>8</v>
      </c>
      <c r="E50" t="s">
        <v>118</v>
      </c>
      <c r="F50" t="s">
        <v>88</v>
      </c>
      <c r="J50">
        <v>83</v>
      </c>
      <c r="K50" t="s">
        <v>66</v>
      </c>
      <c r="L50" s="2">
        <v>91</v>
      </c>
      <c r="M50" t="s">
        <v>48</v>
      </c>
      <c r="P50">
        <v>70</v>
      </c>
      <c r="Q50" t="s">
        <v>66</v>
      </c>
      <c r="R50">
        <v>70</v>
      </c>
      <c r="S50" t="s">
        <v>66</v>
      </c>
      <c r="T50">
        <v>80</v>
      </c>
      <c r="U50" t="s">
        <v>84</v>
      </c>
      <c r="X50">
        <f t="shared" si="1"/>
        <v>394</v>
      </c>
      <c r="Y50">
        <f t="shared" si="0"/>
        <v>78.8</v>
      </c>
    </row>
    <row r="51" spans="1:25" x14ac:dyDescent="0.25">
      <c r="A51">
        <v>18133712</v>
      </c>
      <c r="B51" s="1" t="s">
        <v>41</v>
      </c>
      <c r="D51" t="s">
        <v>34</v>
      </c>
      <c r="E51" t="s">
        <v>55</v>
      </c>
      <c r="G51" t="s">
        <v>119</v>
      </c>
      <c r="I51" t="s">
        <v>120</v>
      </c>
      <c r="J51">
        <v>86</v>
      </c>
      <c r="K51" t="s">
        <v>66</v>
      </c>
      <c r="L51" s="2">
        <v>80</v>
      </c>
      <c r="M51" t="s">
        <v>84</v>
      </c>
      <c r="P51">
        <v>81</v>
      </c>
      <c r="Q51" t="s">
        <v>48</v>
      </c>
      <c r="R51">
        <v>65</v>
      </c>
      <c r="S51" t="s">
        <v>84</v>
      </c>
      <c r="T51">
        <v>81</v>
      </c>
      <c r="U51" t="s">
        <v>84</v>
      </c>
      <c r="X51">
        <f t="shared" si="1"/>
        <v>393</v>
      </c>
      <c r="Y51">
        <f t="shared" si="0"/>
        <v>78.599999999999994</v>
      </c>
    </row>
    <row r="52" spans="1:25" x14ac:dyDescent="0.25">
      <c r="A52">
        <v>18133780</v>
      </c>
      <c r="B52" s="1" t="s">
        <v>33</v>
      </c>
      <c r="D52" t="s">
        <v>34</v>
      </c>
      <c r="E52" t="s">
        <v>121</v>
      </c>
      <c r="F52" t="s">
        <v>122</v>
      </c>
      <c r="J52">
        <v>81</v>
      </c>
      <c r="K52" t="s">
        <v>84</v>
      </c>
      <c r="L52" s="2">
        <v>78</v>
      </c>
      <c r="M52" t="s">
        <v>84</v>
      </c>
      <c r="P52">
        <v>66</v>
      </c>
      <c r="Q52" t="s">
        <v>84</v>
      </c>
      <c r="R52">
        <v>79</v>
      </c>
      <c r="S52" t="s">
        <v>66</v>
      </c>
      <c r="T52">
        <v>89</v>
      </c>
      <c r="U52" t="s">
        <v>48</v>
      </c>
      <c r="X52">
        <f t="shared" si="1"/>
        <v>393</v>
      </c>
      <c r="Y52">
        <f t="shared" si="0"/>
        <v>78.599999999999994</v>
      </c>
    </row>
    <row r="53" spans="1:25" x14ac:dyDescent="0.25">
      <c r="A53">
        <v>18133741</v>
      </c>
      <c r="B53" s="1" t="s">
        <v>33</v>
      </c>
      <c r="D53" t="s">
        <v>34</v>
      </c>
      <c r="E53" t="s">
        <v>123</v>
      </c>
      <c r="F53" t="s">
        <v>75</v>
      </c>
      <c r="G53" t="s">
        <v>37</v>
      </c>
      <c r="J53">
        <v>80</v>
      </c>
      <c r="K53" t="s">
        <v>84</v>
      </c>
      <c r="L53" s="2">
        <v>80</v>
      </c>
      <c r="M53" t="s">
        <v>84</v>
      </c>
      <c r="P53">
        <v>73</v>
      </c>
      <c r="Q53" t="s">
        <v>66</v>
      </c>
      <c r="R53">
        <v>80</v>
      </c>
      <c r="S53" t="s">
        <v>48</v>
      </c>
      <c r="T53">
        <v>76</v>
      </c>
      <c r="U53" t="s">
        <v>84</v>
      </c>
      <c r="X53">
        <f t="shared" si="1"/>
        <v>389</v>
      </c>
      <c r="Y53">
        <f t="shared" si="0"/>
        <v>77.8</v>
      </c>
    </row>
    <row r="54" spans="1:25" x14ac:dyDescent="0.25">
      <c r="A54">
        <v>18133759</v>
      </c>
      <c r="B54" s="1" t="s">
        <v>47</v>
      </c>
      <c r="D54" t="s">
        <v>8</v>
      </c>
      <c r="E54" t="s">
        <v>124</v>
      </c>
      <c r="F54" t="s">
        <v>125</v>
      </c>
      <c r="G54" t="s">
        <v>54</v>
      </c>
      <c r="J54">
        <v>84</v>
      </c>
      <c r="K54" t="s">
        <v>66</v>
      </c>
      <c r="L54" s="2">
        <v>83</v>
      </c>
      <c r="M54" t="s">
        <v>66</v>
      </c>
      <c r="P54">
        <v>66</v>
      </c>
      <c r="Q54" t="s">
        <v>84</v>
      </c>
      <c r="R54">
        <v>68</v>
      </c>
      <c r="S54" t="s">
        <v>84</v>
      </c>
      <c r="T54">
        <v>87</v>
      </c>
      <c r="U54" t="s">
        <v>66</v>
      </c>
      <c r="X54">
        <f t="shared" si="1"/>
        <v>388</v>
      </c>
      <c r="Y54">
        <f t="shared" si="0"/>
        <v>77.599999999999994</v>
      </c>
    </row>
    <row r="55" spans="1:25" x14ac:dyDescent="0.25">
      <c r="A55">
        <v>18133724</v>
      </c>
      <c r="B55" s="1" t="s">
        <v>33</v>
      </c>
      <c r="D55" t="s">
        <v>8</v>
      </c>
      <c r="E55" t="s">
        <v>126</v>
      </c>
      <c r="F55" t="s">
        <v>127</v>
      </c>
      <c r="J55">
        <v>74</v>
      </c>
      <c r="K55" t="s">
        <v>95</v>
      </c>
      <c r="L55" s="2">
        <v>86</v>
      </c>
      <c r="M55" t="s">
        <v>48</v>
      </c>
      <c r="P55">
        <v>65</v>
      </c>
      <c r="Q55" t="s">
        <v>84</v>
      </c>
      <c r="R55">
        <v>81</v>
      </c>
      <c r="S55" t="s">
        <v>48</v>
      </c>
      <c r="T55">
        <v>80</v>
      </c>
      <c r="U55" t="s">
        <v>84</v>
      </c>
      <c r="X55">
        <f t="shared" si="1"/>
        <v>386</v>
      </c>
      <c r="Y55">
        <f t="shared" si="0"/>
        <v>77.2</v>
      </c>
    </row>
    <row r="56" spans="1:25" x14ac:dyDescent="0.25">
      <c r="A56">
        <v>18133692</v>
      </c>
      <c r="B56" s="1" t="s">
        <v>41</v>
      </c>
      <c r="D56" t="s">
        <v>8</v>
      </c>
      <c r="E56" t="s">
        <v>52</v>
      </c>
      <c r="F56" t="s">
        <v>128</v>
      </c>
      <c r="G56" t="s">
        <v>129</v>
      </c>
      <c r="J56">
        <v>89</v>
      </c>
      <c r="K56" t="s">
        <v>48</v>
      </c>
      <c r="L56" s="2">
        <v>80</v>
      </c>
      <c r="M56" t="s">
        <v>84</v>
      </c>
      <c r="P56">
        <v>60</v>
      </c>
      <c r="Q56" t="s">
        <v>84</v>
      </c>
      <c r="R56">
        <v>68</v>
      </c>
      <c r="S56" t="s">
        <v>84</v>
      </c>
      <c r="T56">
        <v>86</v>
      </c>
      <c r="U56" t="s">
        <v>66</v>
      </c>
      <c r="X56">
        <f t="shared" si="1"/>
        <v>383</v>
      </c>
      <c r="Y56">
        <f t="shared" si="0"/>
        <v>76.599999999999994</v>
      </c>
    </row>
    <row r="57" spans="1:25" x14ac:dyDescent="0.25">
      <c r="A57">
        <v>18133775</v>
      </c>
      <c r="B57" s="1" t="s">
        <v>41</v>
      </c>
      <c r="D57" t="s">
        <v>34</v>
      </c>
      <c r="E57" t="s">
        <v>130</v>
      </c>
      <c r="G57" t="s">
        <v>131</v>
      </c>
      <c r="I57" t="s">
        <v>132</v>
      </c>
      <c r="J57">
        <v>81</v>
      </c>
      <c r="K57" t="s">
        <v>84</v>
      </c>
      <c r="L57" s="2">
        <v>78</v>
      </c>
      <c r="M57" t="s">
        <v>84</v>
      </c>
      <c r="P57">
        <v>67</v>
      </c>
      <c r="Q57" t="s">
        <v>84</v>
      </c>
      <c r="R57">
        <v>79</v>
      </c>
      <c r="S57" t="s">
        <v>66</v>
      </c>
      <c r="T57">
        <v>78</v>
      </c>
      <c r="U57" t="s">
        <v>84</v>
      </c>
      <c r="X57">
        <f t="shared" si="1"/>
        <v>383</v>
      </c>
      <c r="Y57">
        <f t="shared" si="0"/>
        <v>76.599999999999994</v>
      </c>
    </row>
    <row r="58" spans="1:25" x14ac:dyDescent="0.25">
      <c r="A58">
        <v>18133754</v>
      </c>
      <c r="B58" s="1" t="s">
        <v>33</v>
      </c>
      <c r="D58" t="s">
        <v>8</v>
      </c>
      <c r="E58" t="s">
        <v>133</v>
      </c>
      <c r="F58" t="s">
        <v>134</v>
      </c>
      <c r="G58" t="s">
        <v>37</v>
      </c>
      <c r="J58">
        <v>80</v>
      </c>
      <c r="K58" t="s">
        <v>84</v>
      </c>
      <c r="L58" s="2">
        <v>81</v>
      </c>
      <c r="M58" t="s">
        <v>66</v>
      </c>
      <c r="P58">
        <v>57</v>
      </c>
      <c r="Q58" t="s">
        <v>95</v>
      </c>
      <c r="R58">
        <v>70</v>
      </c>
      <c r="S58" t="s">
        <v>66</v>
      </c>
      <c r="T58">
        <v>88</v>
      </c>
      <c r="U58" t="s">
        <v>66</v>
      </c>
      <c r="X58">
        <f t="shared" si="1"/>
        <v>376</v>
      </c>
      <c r="Y58">
        <f t="shared" si="0"/>
        <v>75.2</v>
      </c>
    </row>
    <row r="59" spans="1:25" x14ac:dyDescent="0.25">
      <c r="A59">
        <v>18133727</v>
      </c>
      <c r="B59" s="1" t="s">
        <v>33</v>
      </c>
      <c r="D59" t="s">
        <v>8</v>
      </c>
      <c r="E59" t="s">
        <v>34</v>
      </c>
      <c r="F59" t="s">
        <v>108</v>
      </c>
      <c r="G59" t="s">
        <v>135</v>
      </c>
      <c r="J59">
        <v>68</v>
      </c>
      <c r="K59" t="s">
        <v>136</v>
      </c>
      <c r="L59" s="2">
        <v>82</v>
      </c>
      <c r="M59" t="s">
        <v>66</v>
      </c>
      <c r="P59">
        <v>74</v>
      </c>
      <c r="Q59" t="s">
        <v>66</v>
      </c>
      <c r="R59">
        <v>79</v>
      </c>
      <c r="S59" t="s">
        <v>66</v>
      </c>
      <c r="T59">
        <v>71</v>
      </c>
      <c r="U59" t="s">
        <v>95</v>
      </c>
      <c r="X59">
        <f t="shared" si="1"/>
        <v>374</v>
      </c>
      <c r="Y59">
        <f t="shared" si="0"/>
        <v>74.8</v>
      </c>
    </row>
    <row r="60" spans="1:25" x14ac:dyDescent="0.25">
      <c r="A60">
        <v>18133709</v>
      </c>
      <c r="B60" s="1" t="s">
        <v>41</v>
      </c>
      <c r="D60" t="s">
        <v>34</v>
      </c>
      <c r="E60" t="s">
        <v>137</v>
      </c>
      <c r="G60" t="s">
        <v>138</v>
      </c>
      <c r="I60" t="s">
        <v>139</v>
      </c>
      <c r="J60">
        <v>83</v>
      </c>
      <c r="K60" t="s">
        <v>66</v>
      </c>
      <c r="L60" s="2">
        <v>79</v>
      </c>
      <c r="M60" t="s">
        <v>84</v>
      </c>
      <c r="P60">
        <v>75</v>
      </c>
      <c r="Q60" t="s">
        <v>66</v>
      </c>
      <c r="R60">
        <v>59</v>
      </c>
      <c r="S60" t="s">
        <v>95</v>
      </c>
      <c r="T60">
        <v>76</v>
      </c>
      <c r="U60" t="s">
        <v>84</v>
      </c>
      <c r="X60">
        <f t="shared" si="1"/>
        <v>372</v>
      </c>
      <c r="Y60">
        <f t="shared" si="0"/>
        <v>74.400000000000006</v>
      </c>
    </row>
    <row r="61" spans="1:25" x14ac:dyDescent="0.25">
      <c r="A61">
        <v>18133738</v>
      </c>
      <c r="B61" s="1" t="s">
        <v>33</v>
      </c>
      <c r="D61" t="s">
        <v>34</v>
      </c>
      <c r="E61" t="s">
        <v>140</v>
      </c>
      <c r="F61" t="s">
        <v>9</v>
      </c>
      <c r="G61" t="s">
        <v>141</v>
      </c>
      <c r="J61">
        <v>68</v>
      </c>
      <c r="K61" t="s">
        <v>136</v>
      </c>
      <c r="L61" s="2">
        <v>89</v>
      </c>
      <c r="M61" t="s">
        <v>48</v>
      </c>
      <c r="P61">
        <v>68</v>
      </c>
      <c r="Q61" t="s">
        <v>84</v>
      </c>
      <c r="R61">
        <v>63</v>
      </c>
      <c r="S61" t="s">
        <v>84</v>
      </c>
      <c r="T61">
        <v>82</v>
      </c>
      <c r="U61" t="s">
        <v>66</v>
      </c>
      <c r="X61">
        <f t="shared" si="1"/>
        <v>370</v>
      </c>
      <c r="Y61">
        <f t="shared" si="0"/>
        <v>74</v>
      </c>
    </row>
    <row r="62" spans="1:25" x14ac:dyDescent="0.25">
      <c r="A62">
        <v>18133750</v>
      </c>
      <c r="B62" s="1" t="s">
        <v>33</v>
      </c>
      <c r="D62" t="s">
        <v>34</v>
      </c>
      <c r="E62" t="s">
        <v>142</v>
      </c>
      <c r="F62" t="s">
        <v>143</v>
      </c>
      <c r="G62" t="s">
        <v>37</v>
      </c>
      <c r="J62">
        <v>79</v>
      </c>
      <c r="K62" t="s">
        <v>84</v>
      </c>
      <c r="L62" s="2">
        <v>81</v>
      </c>
      <c r="M62" t="s">
        <v>66</v>
      </c>
      <c r="P62">
        <v>58</v>
      </c>
      <c r="Q62" t="s">
        <v>95</v>
      </c>
      <c r="R62">
        <v>64</v>
      </c>
      <c r="S62" t="s">
        <v>84</v>
      </c>
      <c r="T62">
        <v>88</v>
      </c>
      <c r="U62" t="s">
        <v>66</v>
      </c>
      <c r="X62">
        <f t="shared" si="1"/>
        <v>370</v>
      </c>
      <c r="Y62">
        <f t="shared" si="0"/>
        <v>74</v>
      </c>
    </row>
    <row r="63" spans="1:25" x14ac:dyDescent="0.25">
      <c r="A63">
        <v>18133725</v>
      </c>
      <c r="B63" s="1" t="s">
        <v>33</v>
      </c>
      <c r="D63" t="s">
        <v>8</v>
      </c>
      <c r="E63" t="s">
        <v>144</v>
      </c>
      <c r="F63" t="s">
        <v>145</v>
      </c>
      <c r="J63">
        <v>74</v>
      </c>
      <c r="K63" t="s">
        <v>95</v>
      </c>
      <c r="L63" s="2">
        <v>79</v>
      </c>
      <c r="M63" t="s">
        <v>84</v>
      </c>
      <c r="P63">
        <v>70</v>
      </c>
      <c r="Q63" t="s">
        <v>66</v>
      </c>
      <c r="R63">
        <v>70</v>
      </c>
      <c r="S63" t="s">
        <v>66</v>
      </c>
      <c r="T63">
        <v>75</v>
      </c>
      <c r="U63" t="s">
        <v>84</v>
      </c>
      <c r="X63">
        <f t="shared" si="1"/>
        <v>368</v>
      </c>
      <c r="Y63">
        <f t="shared" si="0"/>
        <v>73.599999999999994</v>
      </c>
    </row>
    <row r="64" spans="1:25" x14ac:dyDescent="0.25">
      <c r="A64">
        <v>18133755</v>
      </c>
      <c r="B64" s="1" t="s">
        <v>47</v>
      </c>
      <c r="D64" t="s">
        <v>8</v>
      </c>
      <c r="E64" t="s">
        <v>146</v>
      </c>
      <c r="G64" t="s">
        <v>147</v>
      </c>
      <c r="I64" t="s">
        <v>148</v>
      </c>
      <c r="J64">
        <v>80</v>
      </c>
      <c r="K64" t="s">
        <v>84</v>
      </c>
      <c r="L64" s="2">
        <v>79</v>
      </c>
      <c r="M64" t="s">
        <v>84</v>
      </c>
      <c r="P64">
        <v>65</v>
      </c>
      <c r="Q64" t="s">
        <v>84</v>
      </c>
      <c r="R64">
        <v>64</v>
      </c>
      <c r="S64" t="s">
        <v>84</v>
      </c>
      <c r="T64">
        <v>79</v>
      </c>
      <c r="U64" t="s">
        <v>84</v>
      </c>
      <c r="X64">
        <f t="shared" si="1"/>
        <v>367</v>
      </c>
      <c r="Y64">
        <f t="shared" si="0"/>
        <v>73.400000000000006</v>
      </c>
    </row>
    <row r="65" spans="1:25" x14ac:dyDescent="0.25">
      <c r="A65">
        <v>18133758</v>
      </c>
      <c r="B65" s="1" t="s">
        <v>47</v>
      </c>
      <c r="D65" t="s">
        <v>8</v>
      </c>
      <c r="E65" t="s">
        <v>149</v>
      </c>
      <c r="J65">
        <v>82</v>
      </c>
      <c r="K65" t="s">
        <v>66</v>
      </c>
      <c r="L65" s="2">
        <v>79</v>
      </c>
      <c r="M65" t="s">
        <v>84</v>
      </c>
      <c r="P65">
        <v>63</v>
      </c>
      <c r="Q65" t="s">
        <v>84</v>
      </c>
      <c r="R65">
        <v>68</v>
      </c>
      <c r="S65" t="s">
        <v>84</v>
      </c>
      <c r="T65">
        <v>75</v>
      </c>
      <c r="U65" t="s">
        <v>84</v>
      </c>
      <c r="X65">
        <f t="shared" si="1"/>
        <v>367</v>
      </c>
      <c r="Y65">
        <f t="shared" si="0"/>
        <v>73.400000000000006</v>
      </c>
    </row>
    <row r="66" spans="1:25" x14ac:dyDescent="0.25">
      <c r="A66">
        <v>18133788</v>
      </c>
      <c r="B66" s="1" t="s">
        <v>33</v>
      </c>
      <c r="D66" t="s">
        <v>8</v>
      </c>
      <c r="E66" t="s">
        <v>150</v>
      </c>
      <c r="F66" t="s">
        <v>109</v>
      </c>
      <c r="G66" t="s">
        <v>151</v>
      </c>
      <c r="J66">
        <v>78</v>
      </c>
      <c r="K66" t="s">
        <v>84</v>
      </c>
      <c r="L66" s="2">
        <v>82</v>
      </c>
      <c r="M66" t="s">
        <v>66</v>
      </c>
      <c r="P66">
        <v>59</v>
      </c>
      <c r="Q66" t="s">
        <v>95</v>
      </c>
      <c r="R66">
        <v>65</v>
      </c>
      <c r="S66" t="s">
        <v>84</v>
      </c>
      <c r="T66">
        <v>81</v>
      </c>
      <c r="U66" t="s">
        <v>84</v>
      </c>
      <c r="X66">
        <f t="shared" si="1"/>
        <v>365</v>
      </c>
      <c r="Y66">
        <f t="shared" si="0"/>
        <v>73</v>
      </c>
    </row>
    <row r="67" spans="1:25" x14ac:dyDescent="0.25">
      <c r="A67">
        <v>18133737</v>
      </c>
      <c r="B67" s="1" t="s">
        <v>33</v>
      </c>
      <c r="D67" t="s">
        <v>8</v>
      </c>
      <c r="E67" t="s">
        <v>65</v>
      </c>
      <c r="F67" t="s">
        <v>152</v>
      </c>
      <c r="J67">
        <v>67</v>
      </c>
      <c r="K67" t="s">
        <v>136</v>
      </c>
      <c r="L67" s="2">
        <v>91</v>
      </c>
      <c r="M67" t="s">
        <v>48</v>
      </c>
      <c r="P67">
        <v>56</v>
      </c>
      <c r="Q67" t="s">
        <v>95</v>
      </c>
      <c r="R67">
        <v>70</v>
      </c>
      <c r="S67" t="s">
        <v>66</v>
      </c>
      <c r="T67">
        <v>79</v>
      </c>
      <c r="U67" t="s">
        <v>84</v>
      </c>
      <c r="X67">
        <f t="shared" si="1"/>
        <v>363</v>
      </c>
      <c r="Y67">
        <f t="shared" si="0"/>
        <v>72.599999999999994</v>
      </c>
    </row>
    <row r="68" spans="1:25" x14ac:dyDescent="0.25">
      <c r="A68">
        <v>18133718</v>
      </c>
      <c r="B68" s="1" t="s">
        <v>41</v>
      </c>
      <c r="D68" t="s">
        <v>34</v>
      </c>
      <c r="E68" t="s">
        <v>153</v>
      </c>
      <c r="G68" t="s">
        <v>87</v>
      </c>
      <c r="I68" t="s">
        <v>88</v>
      </c>
      <c r="J68">
        <v>79</v>
      </c>
      <c r="K68" t="s">
        <v>84</v>
      </c>
      <c r="L68" s="2">
        <v>73</v>
      </c>
      <c r="M68" t="s">
        <v>95</v>
      </c>
      <c r="P68">
        <v>70</v>
      </c>
      <c r="Q68" t="s">
        <v>66</v>
      </c>
      <c r="R68">
        <v>61</v>
      </c>
      <c r="S68" t="s">
        <v>84</v>
      </c>
      <c r="T68">
        <v>79</v>
      </c>
      <c r="U68" t="s">
        <v>84</v>
      </c>
      <c r="X68">
        <f t="shared" si="1"/>
        <v>362</v>
      </c>
      <c r="Y68">
        <f t="shared" si="0"/>
        <v>72.400000000000006</v>
      </c>
    </row>
    <row r="69" spans="1:25" x14ac:dyDescent="0.25">
      <c r="A69">
        <v>18133773</v>
      </c>
      <c r="B69" s="1" t="s">
        <v>41</v>
      </c>
      <c r="D69" t="s">
        <v>34</v>
      </c>
      <c r="E69" t="s">
        <v>154</v>
      </c>
      <c r="G69" t="s">
        <v>155</v>
      </c>
      <c r="I69" t="s">
        <v>54</v>
      </c>
      <c r="J69">
        <v>83</v>
      </c>
      <c r="K69" t="s">
        <v>66</v>
      </c>
      <c r="L69" s="2">
        <v>69</v>
      </c>
      <c r="M69" t="s">
        <v>136</v>
      </c>
      <c r="P69">
        <v>71</v>
      </c>
      <c r="Q69" t="s">
        <v>66</v>
      </c>
      <c r="R69">
        <v>71</v>
      </c>
      <c r="S69" t="s">
        <v>66</v>
      </c>
      <c r="T69">
        <v>68</v>
      </c>
      <c r="U69" t="s">
        <v>95</v>
      </c>
      <c r="X69">
        <f t="shared" si="1"/>
        <v>362</v>
      </c>
      <c r="Y69">
        <f t="shared" si="0"/>
        <v>72.400000000000006</v>
      </c>
    </row>
    <row r="70" spans="1:25" x14ac:dyDescent="0.25">
      <c r="A70">
        <v>18133714</v>
      </c>
      <c r="B70" s="1" t="s">
        <v>41</v>
      </c>
      <c r="D70" t="s">
        <v>34</v>
      </c>
      <c r="E70" t="s">
        <v>120</v>
      </c>
      <c r="G70" t="s">
        <v>156</v>
      </c>
      <c r="I70" t="s">
        <v>157</v>
      </c>
      <c r="J70">
        <v>81</v>
      </c>
      <c r="K70" t="s">
        <v>84</v>
      </c>
      <c r="L70" s="2">
        <v>72</v>
      </c>
      <c r="M70" t="s">
        <v>95</v>
      </c>
      <c r="P70">
        <v>68</v>
      </c>
      <c r="Q70" t="s">
        <v>84</v>
      </c>
      <c r="R70">
        <v>61</v>
      </c>
      <c r="S70" t="s">
        <v>84</v>
      </c>
      <c r="T70">
        <v>78</v>
      </c>
      <c r="U70" t="s">
        <v>84</v>
      </c>
      <c r="X70">
        <f t="shared" si="1"/>
        <v>360</v>
      </c>
      <c r="Y70">
        <f t="shared" si="0"/>
        <v>72</v>
      </c>
    </row>
    <row r="71" spans="1:25" x14ac:dyDescent="0.25">
      <c r="A71">
        <v>18133746</v>
      </c>
      <c r="B71" s="1" t="s">
        <v>33</v>
      </c>
      <c r="D71" t="s">
        <v>34</v>
      </c>
      <c r="E71" t="s">
        <v>158</v>
      </c>
      <c r="F71" t="s">
        <v>108</v>
      </c>
      <c r="G71" t="s">
        <v>159</v>
      </c>
      <c r="J71">
        <v>64</v>
      </c>
      <c r="K71" t="s">
        <v>136</v>
      </c>
      <c r="L71" s="2">
        <v>70</v>
      </c>
      <c r="M71" t="s">
        <v>95</v>
      </c>
      <c r="P71">
        <v>80</v>
      </c>
      <c r="Q71" t="s">
        <v>48</v>
      </c>
      <c r="R71">
        <v>72</v>
      </c>
      <c r="S71" t="s">
        <v>66</v>
      </c>
      <c r="T71">
        <v>74</v>
      </c>
      <c r="U71" t="s">
        <v>84</v>
      </c>
      <c r="X71">
        <f t="shared" si="1"/>
        <v>360</v>
      </c>
      <c r="Y71">
        <f t="shared" si="0"/>
        <v>72</v>
      </c>
    </row>
    <row r="72" spans="1:25" x14ac:dyDescent="0.25">
      <c r="A72">
        <v>18133707</v>
      </c>
      <c r="B72" s="1" t="s">
        <v>41</v>
      </c>
      <c r="D72" t="s">
        <v>34</v>
      </c>
      <c r="E72" t="s">
        <v>160</v>
      </c>
      <c r="G72" t="s">
        <v>63</v>
      </c>
      <c r="I72" t="s">
        <v>161</v>
      </c>
      <c r="J72">
        <v>82</v>
      </c>
      <c r="K72" t="s">
        <v>66</v>
      </c>
      <c r="L72" s="2">
        <v>79</v>
      </c>
      <c r="M72" t="s">
        <v>84</v>
      </c>
      <c r="P72">
        <v>55</v>
      </c>
      <c r="Q72" t="s">
        <v>95</v>
      </c>
      <c r="R72">
        <v>62</v>
      </c>
      <c r="S72" t="s">
        <v>84</v>
      </c>
      <c r="T72">
        <v>79</v>
      </c>
      <c r="U72" t="s">
        <v>84</v>
      </c>
      <c r="X72">
        <f t="shared" si="1"/>
        <v>357</v>
      </c>
      <c r="Y72">
        <f t="shared" si="0"/>
        <v>71.400000000000006</v>
      </c>
    </row>
    <row r="73" spans="1:25" x14ac:dyDescent="0.25">
      <c r="A73">
        <v>18133783</v>
      </c>
      <c r="B73" s="1" t="s">
        <v>47</v>
      </c>
      <c r="D73" t="s">
        <v>34</v>
      </c>
      <c r="E73" t="s">
        <v>9</v>
      </c>
      <c r="F73" t="s">
        <v>162</v>
      </c>
      <c r="J73">
        <v>79</v>
      </c>
      <c r="K73" t="s">
        <v>84</v>
      </c>
      <c r="L73" s="2">
        <v>72</v>
      </c>
      <c r="M73" t="s">
        <v>95</v>
      </c>
      <c r="P73">
        <v>69</v>
      </c>
      <c r="Q73" t="s">
        <v>84</v>
      </c>
      <c r="R73">
        <v>57</v>
      </c>
      <c r="S73" t="s">
        <v>95</v>
      </c>
      <c r="T73">
        <v>80</v>
      </c>
      <c r="U73" t="s">
        <v>84</v>
      </c>
      <c r="X73">
        <f t="shared" si="1"/>
        <v>357</v>
      </c>
      <c r="Y73">
        <f t="shared" si="0"/>
        <v>71.400000000000006</v>
      </c>
    </row>
    <row r="74" spans="1:25" x14ac:dyDescent="0.25">
      <c r="A74">
        <v>18133720</v>
      </c>
      <c r="B74" s="1" t="s">
        <v>33</v>
      </c>
      <c r="D74" t="s">
        <v>8</v>
      </c>
      <c r="E74" t="s">
        <v>163</v>
      </c>
      <c r="F74" t="s">
        <v>164</v>
      </c>
      <c r="G74" t="s">
        <v>37</v>
      </c>
      <c r="J74">
        <v>70</v>
      </c>
      <c r="K74" t="s">
        <v>95</v>
      </c>
      <c r="L74" s="2">
        <v>86</v>
      </c>
      <c r="M74" t="s">
        <v>48</v>
      </c>
      <c r="P74">
        <v>51</v>
      </c>
      <c r="Q74" t="s">
        <v>136</v>
      </c>
      <c r="R74">
        <v>56</v>
      </c>
      <c r="S74" t="s">
        <v>95</v>
      </c>
      <c r="T74">
        <v>92</v>
      </c>
      <c r="U74" t="s">
        <v>48</v>
      </c>
      <c r="X74">
        <f t="shared" si="1"/>
        <v>355</v>
      </c>
      <c r="Y74">
        <f t="shared" si="0"/>
        <v>71</v>
      </c>
    </row>
    <row r="75" spans="1:25" x14ac:dyDescent="0.25">
      <c r="A75">
        <v>18133751</v>
      </c>
      <c r="B75" s="1" t="s">
        <v>33</v>
      </c>
      <c r="D75" t="s">
        <v>34</v>
      </c>
      <c r="E75" t="s">
        <v>165</v>
      </c>
      <c r="F75" t="s">
        <v>9</v>
      </c>
      <c r="G75" t="s">
        <v>54</v>
      </c>
      <c r="J75">
        <v>68</v>
      </c>
      <c r="K75" t="s">
        <v>136</v>
      </c>
      <c r="L75" s="2">
        <v>64</v>
      </c>
      <c r="M75" t="s">
        <v>136</v>
      </c>
      <c r="P75">
        <v>73</v>
      </c>
      <c r="Q75" t="s">
        <v>66</v>
      </c>
      <c r="R75">
        <v>69</v>
      </c>
      <c r="S75" t="s">
        <v>84</v>
      </c>
      <c r="T75">
        <v>80</v>
      </c>
      <c r="U75" t="s">
        <v>84</v>
      </c>
      <c r="X75">
        <f t="shared" si="1"/>
        <v>354</v>
      </c>
      <c r="Y75">
        <f t="shared" si="0"/>
        <v>70.8</v>
      </c>
    </row>
    <row r="76" spans="1:25" x14ac:dyDescent="0.25">
      <c r="A76">
        <v>18133698</v>
      </c>
      <c r="B76" s="1" t="s">
        <v>41</v>
      </c>
      <c r="D76" t="s">
        <v>8</v>
      </c>
      <c r="E76" t="s">
        <v>166</v>
      </c>
      <c r="J76">
        <v>83</v>
      </c>
      <c r="K76" t="s">
        <v>66</v>
      </c>
      <c r="L76" s="2">
        <v>71</v>
      </c>
      <c r="M76" t="s">
        <v>95</v>
      </c>
      <c r="P76">
        <v>60</v>
      </c>
      <c r="Q76" t="s">
        <v>84</v>
      </c>
      <c r="R76">
        <v>62</v>
      </c>
      <c r="S76" t="s">
        <v>84</v>
      </c>
      <c r="T76">
        <v>76</v>
      </c>
      <c r="U76" t="s">
        <v>84</v>
      </c>
      <c r="X76">
        <f t="shared" si="1"/>
        <v>352</v>
      </c>
      <c r="Y76">
        <f t="shared" si="0"/>
        <v>70.400000000000006</v>
      </c>
    </row>
    <row r="77" spans="1:25" x14ac:dyDescent="0.25">
      <c r="A77">
        <v>18133781</v>
      </c>
      <c r="B77" s="1" t="s">
        <v>47</v>
      </c>
      <c r="D77" t="s">
        <v>34</v>
      </c>
      <c r="E77" t="s">
        <v>167</v>
      </c>
      <c r="F77" t="s">
        <v>168</v>
      </c>
      <c r="G77" t="s">
        <v>169</v>
      </c>
      <c r="J77">
        <v>78</v>
      </c>
      <c r="K77" t="s">
        <v>84</v>
      </c>
      <c r="L77" s="2">
        <v>73</v>
      </c>
      <c r="M77" t="s">
        <v>95</v>
      </c>
      <c r="P77">
        <v>68</v>
      </c>
      <c r="Q77" t="s">
        <v>84</v>
      </c>
      <c r="R77">
        <v>57</v>
      </c>
      <c r="S77" t="s">
        <v>95</v>
      </c>
      <c r="T77">
        <v>74</v>
      </c>
      <c r="U77" t="s">
        <v>84</v>
      </c>
      <c r="X77">
        <f t="shared" si="1"/>
        <v>350</v>
      </c>
      <c r="Y77">
        <f t="shared" si="0"/>
        <v>70</v>
      </c>
    </row>
    <row r="78" spans="1:25" x14ac:dyDescent="0.25">
      <c r="A78">
        <v>18133743</v>
      </c>
      <c r="B78" s="1" t="s">
        <v>33</v>
      </c>
      <c r="D78" t="s">
        <v>34</v>
      </c>
      <c r="E78" t="s">
        <v>170</v>
      </c>
      <c r="F78" t="s">
        <v>171</v>
      </c>
      <c r="G78" t="s">
        <v>172</v>
      </c>
      <c r="J78">
        <v>73</v>
      </c>
      <c r="K78" t="s">
        <v>95</v>
      </c>
      <c r="L78" s="2">
        <v>80</v>
      </c>
      <c r="M78" t="s">
        <v>84</v>
      </c>
      <c r="P78">
        <v>61</v>
      </c>
      <c r="Q78" t="s">
        <v>84</v>
      </c>
      <c r="R78">
        <v>56</v>
      </c>
      <c r="S78" t="s">
        <v>95</v>
      </c>
      <c r="T78">
        <v>78</v>
      </c>
      <c r="U78" t="s">
        <v>84</v>
      </c>
      <c r="X78">
        <f t="shared" si="1"/>
        <v>348</v>
      </c>
      <c r="Y78">
        <f t="shared" ref="Y78:Y116" si="2">X78*100/500</f>
        <v>69.599999999999994</v>
      </c>
    </row>
    <row r="79" spans="1:25" x14ac:dyDescent="0.25">
      <c r="A79">
        <v>18133742</v>
      </c>
      <c r="B79" s="1" t="s">
        <v>33</v>
      </c>
      <c r="D79" t="s">
        <v>34</v>
      </c>
      <c r="E79" t="s">
        <v>173</v>
      </c>
      <c r="F79" t="s">
        <v>88</v>
      </c>
      <c r="J79">
        <v>66</v>
      </c>
      <c r="K79" t="s">
        <v>136</v>
      </c>
      <c r="L79" s="2">
        <v>70</v>
      </c>
      <c r="M79" t="s">
        <v>95</v>
      </c>
      <c r="P79">
        <v>54</v>
      </c>
      <c r="Q79" t="s">
        <v>95</v>
      </c>
      <c r="R79">
        <v>66</v>
      </c>
      <c r="S79" t="s">
        <v>84</v>
      </c>
      <c r="T79">
        <v>89</v>
      </c>
      <c r="U79" t="s">
        <v>48</v>
      </c>
      <c r="X79">
        <f t="shared" ref="X79:X106" si="3">J79+L79+P79+R79+T79</f>
        <v>345</v>
      </c>
      <c r="Y79">
        <f t="shared" si="2"/>
        <v>69</v>
      </c>
    </row>
    <row r="80" spans="1:25" x14ac:dyDescent="0.25">
      <c r="A80">
        <v>18133697</v>
      </c>
      <c r="B80" s="1" t="s">
        <v>41</v>
      </c>
      <c r="D80" t="s">
        <v>8</v>
      </c>
      <c r="E80" t="s">
        <v>174</v>
      </c>
      <c r="G80" t="s">
        <v>175</v>
      </c>
      <c r="I80" t="s">
        <v>176</v>
      </c>
      <c r="J80">
        <v>81</v>
      </c>
      <c r="K80" t="s">
        <v>84</v>
      </c>
      <c r="L80" s="2">
        <v>59</v>
      </c>
      <c r="M80" t="s">
        <v>177</v>
      </c>
      <c r="P80">
        <v>63</v>
      </c>
      <c r="Q80" t="s">
        <v>84</v>
      </c>
      <c r="R80">
        <v>61</v>
      </c>
      <c r="S80" t="s">
        <v>84</v>
      </c>
      <c r="T80">
        <v>81</v>
      </c>
      <c r="U80" t="s">
        <v>84</v>
      </c>
      <c r="X80">
        <f t="shared" si="3"/>
        <v>345</v>
      </c>
      <c r="Y80">
        <f t="shared" si="2"/>
        <v>69</v>
      </c>
    </row>
    <row r="81" spans="1:25" x14ac:dyDescent="0.25">
      <c r="A81">
        <v>18133722</v>
      </c>
      <c r="B81" s="1" t="s">
        <v>33</v>
      </c>
      <c r="D81" t="s">
        <v>8</v>
      </c>
      <c r="E81" t="s">
        <v>52</v>
      </c>
      <c r="F81" t="s">
        <v>178</v>
      </c>
      <c r="G81" t="s">
        <v>54</v>
      </c>
      <c r="J81">
        <v>80</v>
      </c>
      <c r="K81" t="s">
        <v>84</v>
      </c>
      <c r="L81" s="2">
        <v>66</v>
      </c>
      <c r="M81" t="s">
        <v>136</v>
      </c>
      <c r="P81">
        <v>54</v>
      </c>
      <c r="Q81" t="s">
        <v>95</v>
      </c>
      <c r="R81">
        <v>64</v>
      </c>
      <c r="S81" t="s">
        <v>84</v>
      </c>
      <c r="T81">
        <v>80</v>
      </c>
      <c r="U81" t="s">
        <v>84</v>
      </c>
      <c r="X81">
        <f t="shared" si="3"/>
        <v>344</v>
      </c>
      <c r="Y81">
        <f t="shared" si="2"/>
        <v>68.8</v>
      </c>
    </row>
    <row r="82" spans="1:25" x14ac:dyDescent="0.25">
      <c r="A82">
        <v>18133748</v>
      </c>
      <c r="B82" s="1" t="s">
        <v>33</v>
      </c>
      <c r="D82" t="s">
        <v>34</v>
      </c>
      <c r="E82" t="s">
        <v>179</v>
      </c>
      <c r="F82" t="s">
        <v>180</v>
      </c>
      <c r="G82" t="s">
        <v>37</v>
      </c>
      <c r="J82">
        <v>71</v>
      </c>
      <c r="K82" t="s">
        <v>95</v>
      </c>
      <c r="L82" s="2">
        <v>65</v>
      </c>
      <c r="M82" t="s">
        <v>136</v>
      </c>
      <c r="P82">
        <v>63</v>
      </c>
      <c r="Q82" t="s">
        <v>84</v>
      </c>
      <c r="R82">
        <v>71</v>
      </c>
      <c r="S82" t="s">
        <v>66</v>
      </c>
      <c r="T82">
        <v>73</v>
      </c>
      <c r="U82" t="s">
        <v>95</v>
      </c>
      <c r="X82">
        <f t="shared" si="3"/>
        <v>343</v>
      </c>
      <c r="Y82">
        <f t="shared" si="2"/>
        <v>68.599999999999994</v>
      </c>
    </row>
    <row r="83" spans="1:25" x14ac:dyDescent="0.25">
      <c r="A83">
        <v>18133699</v>
      </c>
      <c r="B83" s="1" t="s">
        <v>41</v>
      </c>
      <c r="D83" t="s">
        <v>8</v>
      </c>
      <c r="E83" t="s">
        <v>181</v>
      </c>
      <c r="G83" t="s">
        <v>182</v>
      </c>
      <c r="I83" t="s">
        <v>183</v>
      </c>
      <c r="J83">
        <v>83</v>
      </c>
      <c r="K83" t="s">
        <v>66</v>
      </c>
      <c r="L83" s="2">
        <v>66</v>
      </c>
      <c r="M83" t="s">
        <v>136</v>
      </c>
      <c r="P83">
        <v>56</v>
      </c>
      <c r="Q83" t="s">
        <v>95</v>
      </c>
      <c r="R83">
        <v>56</v>
      </c>
      <c r="S83" t="s">
        <v>95</v>
      </c>
      <c r="T83">
        <v>78</v>
      </c>
      <c r="U83" t="s">
        <v>84</v>
      </c>
      <c r="X83">
        <f t="shared" si="3"/>
        <v>339</v>
      </c>
      <c r="Y83">
        <f t="shared" si="2"/>
        <v>67.8</v>
      </c>
    </row>
    <row r="84" spans="1:25" x14ac:dyDescent="0.25">
      <c r="A84">
        <v>18133784</v>
      </c>
      <c r="B84" s="1" t="s">
        <v>47</v>
      </c>
      <c r="D84" t="s">
        <v>34</v>
      </c>
      <c r="E84" t="s">
        <v>184</v>
      </c>
      <c r="F84" t="s">
        <v>87</v>
      </c>
      <c r="J84">
        <v>78</v>
      </c>
      <c r="K84" t="s">
        <v>84</v>
      </c>
      <c r="L84" s="2">
        <v>81</v>
      </c>
      <c r="M84" t="s">
        <v>66</v>
      </c>
      <c r="P84">
        <v>55</v>
      </c>
      <c r="Q84" t="s">
        <v>95</v>
      </c>
      <c r="R84">
        <v>56</v>
      </c>
      <c r="S84" t="s">
        <v>95</v>
      </c>
      <c r="T84">
        <v>66</v>
      </c>
      <c r="U84" t="s">
        <v>136</v>
      </c>
      <c r="X84">
        <f t="shared" si="3"/>
        <v>336</v>
      </c>
      <c r="Y84">
        <f t="shared" si="2"/>
        <v>67.2</v>
      </c>
    </row>
    <row r="85" spans="1:25" x14ac:dyDescent="0.25">
      <c r="A85">
        <v>18133786</v>
      </c>
      <c r="B85" s="1" t="s">
        <v>41</v>
      </c>
      <c r="D85" t="s">
        <v>34</v>
      </c>
      <c r="E85" t="s">
        <v>185</v>
      </c>
      <c r="F85" t="s">
        <v>87</v>
      </c>
      <c r="J85">
        <v>78</v>
      </c>
      <c r="K85" t="s">
        <v>84</v>
      </c>
      <c r="L85" s="2">
        <v>68</v>
      </c>
      <c r="M85" t="s">
        <v>136</v>
      </c>
      <c r="P85">
        <v>53</v>
      </c>
      <c r="Q85" t="s">
        <v>95</v>
      </c>
      <c r="R85">
        <v>61</v>
      </c>
      <c r="S85" t="s">
        <v>84</v>
      </c>
      <c r="T85">
        <v>73</v>
      </c>
      <c r="U85" t="s">
        <v>95</v>
      </c>
      <c r="V85">
        <v>81</v>
      </c>
      <c r="W85" t="s">
        <v>136</v>
      </c>
      <c r="X85">
        <f t="shared" si="3"/>
        <v>333</v>
      </c>
      <c r="Y85">
        <f t="shared" si="2"/>
        <v>66.599999999999994</v>
      </c>
    </row>
    <row r="86" spans="1:25" x14ac:dyDescent="0.25">
      <c r="A86">
        <v>18133710</v>
      </c>
      <c r="B86" s="1" t="s">
        <v>41</v>
      </c>
      <c r="D86" t="s">
        <v>34</v>
      </c>
      <c r="E86" t="s">
        <v>186</v>
      </c>
      <c r="G86" t="s">
        <v>47</v>
      </c>
      <c r="J86">
        <v>79</v>
      </c>
      <c r="K86" t="s">
        <v>84</v>
      </c>
      <c r="L86" s="2">
        <v>41</v>
      </c>
      <c r="M86" t="s">
        <v>187</v>
      </c>
      <c r="P86">
        <v>74</v>
      </c>
      <c r="Q86" t="s">
        <v>66</v>
      </c>
      <c r="R86">
        <v>64</v>
      </c>
      <c r="S86" t="s">
        <v>84</v>
      </c>
      <c r="T86">
        <v>75</v>
      </c>
      <c r="U86" t="s">
        <v>84</v>
      </c>
      <c r="X86">
        <f t="shared" si="3"/>
        <v>333</v>
      </c>
      <c r="Y86">
        <f t="shared" si="2"/>
        <v>66.599999999999994</v>
      </c>
    </row>
    <row r="87" spans="1:25" x14ac:dyDescent="0.25">
      <c r="A87">
        <v>18133717</v>
      </c>
      <c r="B87" s="1" t="s">
        <v>41</v>
      </c>
      <c r="D87" t="s">
        <v>34</v>
      </c>
      <c r="E87" t="s">
        <v>188</v>
      </c>
      <c r="J87">
        <v>78</v>
      </c>
      <c r="K87" t="s">
        <v>84</v>
      </c>
      <c r="L87" s="2">
        <v>72</v>
      </c>
      <c r="M87" t="s">
        <v>95</v>
      </c>
      <c r="P87">
        <v>64</v>
      </c>
      <c r="Q87" t="s">
        <v>84</v>
      </c>
      <c r="R87">
        <v>44</v>
      </c>
      <c r="S87" t="s">
        <v>177</v>
      </c>
      <c r="T87">
        <v>73</v>
      </c>
      <c r="U87" t="s">
        <v>95</v>
      </c>
      <c r="X87">
        <f t="shared" si="3"/>
        <v>331</v>
      </c>
      <c r="Y87">
        <f t="shared" si="2"/>
        <v>66.2</v>
      </c>
    </row>
    <row r="88" spans="1:25" x14ac:dyDescent="0.25">
      <c r="A88">
        <v>18133732</v>
      </c>
      <c r="B88" s="1" t="s">
        <v>33</v>
      </c>
      <c r="D88" t="s">
        <v>8</v>
      </c>
      <c r="E88" t="s">
        <v>62</v>
      </c>
      <c r="F88" t="s">
        <v>189</v>
      </c>
      <c r="J88">
        <v>57</v>
      </c>
      <c r="K88" t="s">
        <v>177</v>
      </c>
      <c r="L88" s="2">
        <v>73</v>
      </c>
      <c r="M88" t="s">
        <v>95</v>
      </c>
      <c r="P88">
        <v>65</v>
      </c>
      <c r="Q88" t="s">
        <v>84</v>
      </c>
      <c r="R88">
        <v>63</v>
      </c>
      <c r="S88" t="s">
        <v>84</v>
      </c>
      <c r="T88">
        <v>69</v>
      </c>
      <c r="U88" t="s">
        <v>95</v>
      </c>
      <c r="X88">
        <f t="shared" si="3"/>
        <v>327</v>
      </c>
      <c r="Y88">
        <f t="shared" si="2"/>
        <v>65.400000000000006</v>
      </c>
    </row>
    <row r="89" spans="1:25" x14ac:dyDescent="0.25">
      <c r="A89">
        <v>18133735</v>
      </c>
      <c r="B89" s="1" t="s">
        <v>33</v>
      </c>
      <c r="D89" t="s">
        <v>8</v>
      </c>
      <c r="E89" t="s">
        <v>190</v>
      </c>
      <c r="F89" t="s">
        <v>191</v>
      </c>
      <c r="J89">
        <v>59</v>
      </c>
      <c r="K89" t="s">
        <v>177</v>
      </c>
      <c r="L89" s="2">
        <v>71</v>
      </c>
      <c r="M89" t="s">
        <v>95</v>
      </c>
      <c r="P89">
        <v>59</v>
      </c>
      <c r="Q89" t="s">
        <v>95</v>
      </c>
      <c r="R89">
        <v>68</v>
      </c>
      <c r="S89" t="s">
        <v>84</v>
      </c>
      <c r="T89">
        <v>70</v>
      </c>
      <c r="U89" t="s">
        <v>95</v>
      </c>
      <c r="X89">
        <f t="shared" si="3"/>
        <v>327</v>
      </c>
      <c r="Y89">
        <f t="shared" si="2"/>
        <v>65.400000000000006</v>
      </c>
    </row>
    <row r="90" spans="1:25" x14ac:dyDescent="0.25">
      <c r="A90">
        <v>18133711</v>
      </c>
      <c r="B90" s="1" t="s">
        <v>41</v>
      </c>
      <c r="D90" t="s">
        <v>34</v>
      </c>
      <c r="E90" t="s">
        <v>192</v>
      </c>
      <c r="G90" t="s">
        <v>143</v>
      </c>
      <c r="I90" t="s">
        <v>87</v>
      </c>
      <c r="J90">
        <v>86</v>
      </c>
      <c r="K90" t="s">
        <v>66</v>
      </c>
      <c r="L90" s="2">
        <v>68</v>
      </c>
      <c r="M90" t="s">
        <v>136</v>
      </c>
      <c r="P90">
        <v>59</v>
      </c>
      <c r="Q90" t="s">
        <v>95</v>
      </c>
      <c r="R90">
        <v>56</v>
      </c>
      <c r="S90" t="s">
        <v>95</v>
      </c>
      <c r="T90">
        <v>56</v>
      </c>
      <c r="U90" t="s">
        <v>177</v>
      </c>
      <c r="X90">
        <f t="shared" si="3"/>
        <v>325</v>
      </c>
      <c r="Y90">
        <f t="shared" si="2"/>
        <v>65</v>
      </c>
    </row>
    <row r="91" spans="1:25" x14ac:dyDescent="0.25">
      <c r="A91">
        <v>18133708</v>
      </c>
      <c r="B91" s="1" t="s">
        <v>41</v>
      </c>
      <c r="D91" t="s">
        <v>34</v>
      </c>
      <c r="E91" t="s">
        <v>193</v>
      </c>
      <c r="G91" t="s">
        <v>194</v>
      </c>
      <c r="H91" t="s">
        <v>120</v>
      </c>
      <c r="J91">
        <v>82</v>
      </c>
      <c r="K91" t="s">
        <v>66</v>
      </c>
      <c r="L91" s="2">
        <v>65</v>
      </c>
      <c r="M91" t="s">
        <v>136</v>
      </c>
      <c r="P91">
        <v>56</v>
      </c>
      <c r="Q91" t="s">
        <v>95</v>
      </c>
      <c r="R91">
        <v>56</v>
      </c>
      <c r="S91" t="s">
        <v>95</v>
      </c>
      <c r="T91">
        <v>64</v>
      </c>
      <c r="U91" t="s">
        <v>136</v>
      </c>
      <c r="X91">
        <f t="shared" si="3"/>
        <v>323</v>
      </c>
      <c r="Y91">
        <f t="shared" si="2"/>
        <v>64.599999999999994</v>
      </c>
    </row>
    <row r="92" spans="1:25" x14ac:dyDescent="0.25">
      <c r="A92">
        <v>18133702</v>
      </c>
      <c r="B92" s="1" t="s">
        <v>41</v>
      </c>
      <c r="D92" t="s">
        <v>8</v>
      </c>
      <c r="E92" t="s">
        <v>195</v>
      </c>
      <c r="G92" t="s">
        <v>196</v>
      </c>
      <c r="I92" t="s">
        <v>197</v>
      </c>
      <c r="J92">
        <v>78</v>
      </c>
      <c r="K92" t="s">
        <v>84</v>
      </c>
      <c r="L92" s="2">
        <v>70</v>
      </c>
      <c r="M92" t="s">
        <v>95</v>
      </c>
      <c r="P92">
        <v>44</v>
      </c>
      <c r="Q92" t="s">
        <v>177</v>
      </c>
      <c r="R92">
        <v>55</v>
      </c>
      <c r="S92" t="s">
        <v>95</v>
      </c>
      <c r="T92">
        <v>70</v>
      </c>
      <c r="U92" t="s">
        <v>95</v>
      </c>
      <c r="X92">
        <f t="shared" si="3"/>
        <v>317</v>
      </c>
      <c r="Y92">
        <f t="shared" si="2"/>
        <v>63.4</v>
      </c>
    </row>
    <row r="93" spans="1:25" x14ac:dyDescent="0.25">
      <c r="A93">
        <v>18133747</v>
      </c>
      <c r="B93" s="1" t="s">
        <v>33</v>
      </c>
      <c r="D93" t="s">
        <v>34</v>
      </c>
      <c r="E93" t="s">
        <v>198</v>
      </c>
      <c r="F93" t="s">
        <v>9</v>
      </c>
      <c r="G93" t="s">
        <v>129</v>
      </c>
      <c r="J93">
        <v>68</v>
      </c>
      <c r="K93" t="s">
        <v>136</v>
      </c>
      <c r="L93" s="2">
        <v>63</v>
      </c>
      <c r="M93" t="s">
        <v>136</v>
      </c>
      <c r="P93">
        <v>62</v>
      </c>
      <c r="Q93" t="s">
        <v>84</v>
      </c>
      <c r="R93">
        <v>56</v>
      </c>
      <c r="S93" t="s">
        <v>95</v>
      </c>
      <c r="T93">
        <v>65</v>
      </c>
      <c r="U93" t="s">
        <v>136</v>
      </c>
      <c r="X93">
        <f t="shared" si="3"/>
        <v>314</v>
      </c>
      <c r="Y93">
        <f t="shared" si="2"/>
        <v>62.8</v>
      </c>
    </row>
    <row r="94" spans="1:25" x14ac:dyDescent="0.25">
      <c r="A94">
        <v>18133766</v>
      </c>
      <c r="B94" s="1" t="s">
        <v>47</v>
      </c>
      <c r="D94" t="s">
        <v>34</v>
      </c>
      <c r="E94" t="s">
        <v>199</v>
      </c>
      <c r="F94" t="s">
        <v>200</v>
      </c>
      <c r="G94" t="s">
        <v>201</v>
      </c>
      <c r="J94">
        <v>72</v>
      </c>
      <c r="K94" t="s">
        <v>95</v>
      </c>
      <c r="L94" s="2">
        <v>57</v>
      </c>
      <c r="M94" t="s">
        <v>177</v>
      </c>
      <c r="P94">
        <v>55</v>
      </c>
      <c r="Q94" t="s">
        <v>95</v>
      </c>
      <c r="R94">
        <v>56</v>
      </c>
      <c r="S94" t="s">
        <v>95</v>
      </c>
      <c r="T94">
        <v>73</v>
      </c>
      <c r="U94" t="s">
        <v>95</v>
      </c>
      <c r="X94">
        <f t="shared" si="3"/>
        <v>313</v>
      </c>
      <c r="Y94">
        <f t="shared" si="2"/>
        <v>62.6</v>
      </c>
    </row>
    <row r="95" spans="1:25" x14ac:dyDescent="0.25">
      <c r="A95">
        <v>18133701</v>
      </c>
      <c r="B95" s="1" t="s">
        <v>41</v>
      </c>
      <c r="D95" t="s">
        <v>8</v>
      </c>
      <c r="E95" t="s">
        <v>202</v>
      </c>
      <c r="F95" t="s">
        <v>9</v>
      </c>
      <c r="G95" t="s">
        <v>203</v>
      </c>
      <c r="J95">
        <v>81</v>
      </c>
      <c r="K95" t="s">
        <v>84</v>
      </c>
      <c r="L95" s="2">
        <v>57</v>
      </c>
      <c r="M95" t="s">
        <v>177</v>
      </c>
      <c r="P95">
        <v>61</v>
      </c>
      <c r="Q95" t="s">
        <v>84</v>
      </c>
      <c r="R95">
        <v>42</v>
      </c>
      <c r="S95" t="s">
        <v>177</v>
      </c>
      <c r="T95">
        <v>56</v>
      </c>
      <c r="U95" t="s">
        <v>177</v>
      </c>
      <c r="X95">
        <f t="shared" si="3"/>
        <v>297</v>
      </c>
      <c r="Y95">
        <f t="shared" si="2"/>
        <v>59.4</v>
      </c>
    </row>
    <row r="96" spans="1:25" x14ac:dyDescent="0.25">
      <c r="A96">
        <v>18133772</v>
      </c>
      <c r="B96" s="1" t="s">
        <v>47</v>
      </c>
      <c r="D96" t="s">
        <v>34</v>
      </c>
      <c r="E96" t="s">
        <v>204</v>
      </c>
      <c r="F96" t="s">
        <v>205</v>
      </c>
      <c r="G96" t="s">
        <v>206</v>
      </c>
      <c r="J96">
        <v>74</v>
      </c>
      <c r="K96" t="s">
        <v>95</v>
      </c>
      <c r="L96" s="2">
        <v>63</v>
      </c>
      <c r="M96" t="s">
        <v>136</v>
      </c>
      <c r="P96">
        <v>42</v>
      </c>
      <c r="Q96" t="s">
        <v>177</v>
      </c>
      <c r="R96">
        <v>42</v>
      </c>
      <c r="S96" t="s">
        <v>177</v>
      </c>
      <c r="T96">
        <v>74</v>
      </c>
      <c r="U96" t="s">
        <v>84</v>
      </c>
      <c r="X96">
        <f t="shared" si="3"/>
        <v>295</v>
      </c>
      <c r="Y96">
        <f t="shared" si="2"/>
        <v>59</v>
      </c>
    </row>
    <row r="97" spans="1:25" x14ac:dyDescent="0.25">
      <c r="A97">
        <v>18133695</v>
      </c>
      <c r="B97" s="1" t="s">
        <v>41</v>
      </c>
      <c r="D97" t="s">
        <v>8</v>
      </c>
      <c r="E97" t="s">
        <v>207</v>
      </c>
      <c r="G97" t="s">
        <v>208</v>
      </c>
      <c r="I97" t="s">
        <v>209</v>
      </c>
      <c r="J97">
        <v>72</v>
      </c>
      <c r="K97" t="s">
        <v>95</v>
      </c>
      <c r="L97" s="2">
        <v>70</v>
      </c>
      <c r="M97" t="s">
        <v>95</v>
      </c>
      <c r="P97">
        <v>42</v>
      </c>
      <c r="Q97" t="s">
        <v>177</v>
      </c>
      <c r="R97">
        <v>55</v>
      </c>
      <c r="S97" t="s">
        <v>95</v>
      </c>
      <c r="T97">
        <v>54</v>
      </c>
      <c r="U97" t="s">
        <v>177</v>
      </c>
      <c r="X97">
        <f t="shared" si="3"/>
        <v>293</v>
      </c>
      <c r="Y97">
        <f t="shared" si="2"/>
        <v>58.6</v>
      </c>
    </row>
    <row r="98" spans="1:25" s="2" customFormat="1" x14ac:dyDescent="0.25">
      <c r="A98" s="2">
        <v>18133770</v>
      </c>
      <c r="B98" s="4" t="s">
        <v>47</v>
      </c>
      <c r="D98" s="2" t="s">
        <v>34</v>
      </c>
      <c r="E98" s="2" t="s">
        <v>210</v>
      </c>
      <c r="F98" s="2" t="s">
        <v>211</v>
      </c>
      <c r="G98" s="2" t="s">
        <v>54</v>
      </c>
      <c r="J98" s="2">
        <v>84</v>
      </c>
      <c r="K98" s="2" t="s">
        <v>66</v>
      </c>
      <c r="N98" s="2">
        <v>98</v>
      </c>
      <c r="O98" s="2" t="s">
        <v>38</v>
      </c>
      <c r="P98" s="2">
        <v>66</v>
      </c>
      <c r="Q98" s="2" t="s">
        <v>84</v>
      </c>
      <c r="R98" s="2">
        <v>56</v>
      </c>
      <c r="S98" s="2" t="s">
        <v>95</v>
      </c>
      <c r="T98" s="2">
        <v>80</v>
      </c>
      <c r="U98" s="2" t="s">
        <v>84</v>
      </c>
      <c r="X98" s="2">
        <f>J98+N98+P98+R98+T98</f>
        <v>384</v>
      </c>
      <c r="Y98" s="2">
        <f t="shared" si="2"/>
        <v>76.8</v>
      </c>
    </row>
    <row r="99" spans="1:25" s="2" customFormat="1" x14ac:dyDescent="0.25">
      <c r="A99" s="2">
        <v>18133753</v>
      </c>
      <c r="B99" s="4" t="s">
        <v>47</v>
      </c>
      <c r="D99" s="2" t="s">
        <v>8</v>
      </c>
      <c r="E99" s="2" t="s">
        <v>212</v>
      </c>
      <c r="F99" s="2" t="s">
        <v>213</v>
      </c>
      <c r="J99" s="2">
        <v>82</v>
      </c>
      <c r="K99" s="2" t="s">
        <v>66</v>
      </c>
      <c r="N99" s="2">
        <v>92</v>
      </c>
      <c r="O99" s="2" t="s">
        <v>38</v>
      </c>
      <c r="P99" s="2">
        <v>44</v>
      </c>
      <c r="Q99" s="2" t="s">
        <v>177</v>
      </c>
      <c r="R99" s="2">
        <v>73</v>
      </c>
      <c r="S99" s="2" t="s">
        <v>66</v>
      </c>
      <c r="T99" s="2">
        <v>79</v>
      </c>
      <c r="U99" s="2" t="s">
        <v>84</v>
      </c>
      <c r="X99" s="2">
        <f t="shared" ref="X99:X100" si="4">J99+N99+P99+R99+T99</f>
        <v>370</v>
      </c>
      <c r="Y99" s="2">
        <f t="shared" si="2"/>
        <v>74</v>
      </c>
    </row>
    <row r="100" spans="1:25" s="2" customFormat="1" x14ac:dyDescent="0.25">
      <c r="A100" s="2">
        <v>18133769</v>
      </c>
      <c r="B100" s="4" t="s">
        <v>47</v>
      </c>
      <c r="D100" s="2" t="s">
        <v>34</v>
      </c>
      <c r="E100" s="2" t="s">
        <v>214</v>
      </c>
      <c r="F100" s="2" t="s">
        <v>211</v>
      </c>
      <c r="G100" s="2" t="s">
        <v>54</v>
      </c>
      <c r="J100" s="2">
        <v>79</v>
      </c>
      <c r="K100" s="2" t="s">
        <v>84</v>
      </c>
      <c r="N100" s="2">
        <v>93</v>
      </c>
      <c r="O100" s="2" t="s">
        <v>38</v>
      </c>
      <c r="P100" s="2">
        <v>56</v>
      </c>
      <c r="Q100" s="2" t="s">
        <v>95</v>
      </c>
      <c r="R100" s="2">
        <v>56</v>
      </c>
      <c r="S100" s="2" t="s">
        <v>95</v>
      </c>
      <c r="T100" s="2">
        <v>80</v>
      </c>
      <c r="U100" s="2" t="s">
        <v>84</v>
      </c>
      <c r="X100" s="2">
        <f t="shared" si="4"/>
        <v>364</v>
      </c>
      <c r="Y100" s="2">
        <f t="shared" si="2"/>
        <v>72.8</v>
      </c>
    </row>
    <row r="101" spans="1:25" s="2" customFormat="1" x14ac:dyDescent="0.25">
      <c r="A101" s="2">
        <v>18133726</v>
      </c>
      <c r="B101" s="4" t="s">
        <v>33</v>
      </c>
      <c r="D101" s="2" t="s">
        <v>8</v>
      </c>
      <c r="E101" s="2" t="s">
        <v>215</v>
      </c>
      <c r="F101" s="2" t="s">
        <v>216</v>
      </c>
      <c r="G101" s="2" t="s">
        <v>54</v>
      </c>
      <c r="J101" s="2">
        <v>42</v>
      </c>
      <c r="K101" s="2" t="s">
        <v>187</v>
      </c>
      <c r="L101" s="2">
        <v>59</v>
      </c>
      <c r="M101" s="2" t="s">
        <v>177</v>
      </c>
      <c r="P101" s="2">
        <v>51</v>
      </c>
      <c r="Q101" s="2" t="s">
        <v>136</v>
      </c>
      <c r="R101" s="2">
        <v>56</v>
      </c>
      <c r="S101" s="2" t="s">
        <v>95</v>
      </c>
      <c r="T101" s="2">
        <v>58</v>
      </c>
      <c r="U101" s="2" t="s">
        <v>177</v>
      </c>
      <c r="X101" s="2">
        <f>J101+L101+P101+R101+T101</f>
        <v>266</v>
      </c>
      <c r="Y101" s="2">
        <f t="shared" si="2"/>
        <v>53.2</v>
      </c>
    </row>
    <row r="102" spans="1:25" s="2" customFormat="1" x14ac:dyDescent="0.25">
      <c r="A102" s="2">
        <v>18133757</v>
      </c>
      <c r="B102" s="4" t="s">
        <v>47</v>
      </c>
      <c r="D102" s="2" t="s">
        <v>8</v>
      </c>
      <c r="E102" s="2" t="s">
        <v>217</v>
      </c>
      <c r="F102" s="2" t="s">
        <v>218</v>
      </c>
      <c r="G102" s="2" t="s">
        <v>219</v>
      </c>
      <c r="J102" s="2">
        <v>67</v>
      </c>
      <c r="K102" s="2" t="s">
        <v>136</v>
      </c>
      <c r="L102" s="2">
        <v>43</v>
      </c>
      <c r="M102" s="2" t="s">
        <v>187</v>
      </c>
      <c r="P102" s="2">
        <v>42</v>
      </c>
      <c r="Q102" s="2" t="s">
        <v>177</v>
      </c>
      <c r="R102" s="2">
        <v>56</v>
      </c>
      <c r="S102" s="2" t="s">
        <v>95</v>
      </c>
      <c r="T102" s="2">
        <v>56</v>
      </c>
      <c r="U102" s="2" t="s">
        <v>177</v>
      </c>
      <c r="X102" s="2">
        <f t="shared" si="3"/>
        <v>264</v>
      </c>
      <c r="Y102" s="2">
        <f t="shared" si="2"/>
        <v>52.8</v>
      </c>
    </row>
    <row r="103" spans="1:25" s="2" customFormat="1" x14ac:dyDescent="0.25">
      <c r="A103" s="2">
        <v>18133789</v>
      </c>
      <c r="B103" s="4" t="s">
        <v>47</v>
      </c>
      <c r="D103" s="2" t="s">
        <v>34</v>
      </c>
      <c r="E103" s="2" t="s">
        <v>220</v>
      </c>
      <c r="F103" s="2" t="s">
        <v>221</v>
      </c>
      <c r="G103" s="2" t="s">
        <v>222</v>
      </c>
      <c r="J103" s="2">
        <v>69</v>
      </c>
      <c r="K103" s="2" t="s">
        <v>136</v>
      </c>
      <c r="L103" s="2">
        <v>41</v>
      </c>
      <c r="M103" s="2" t="s">
        <v>187</v>
      </c>
      <c r="P103" s="2">
        <v>42</v>
      </c>
      <c r="Q103" s="2" t="s">
        <v>177</v>
      </c>
      <c r="R103" s="2">
        <v>56</v>
      </c>
      <c r="S103" s="2" t="s">
        <v>95</v>
      </c>
      <c r="T103" s="2">
        <v>55</v>
      </c>
      <c r="U103" s="2" t="s">
        <v>177</v>
      </c>
      <c r="V103" s="2">
        <v>72</v>
      </c>
      <c r="W103" s="2" t="s">
        <v>177</v>
      </c>
      <c r="X103" s="2">
        <f t="shared" si="3"/>
        <v>263</v>
      </c>
      <c r="Y103" s="2">
        <f t="shared" si="2"/>
        <v>52.6</v>
      </c>
    </row>
    <row r="104" spans="1:25" s="2" customFormat="1" x14ac:dyDescent="0.25">
      <c r="A104" s="2">
        <v>18133765</v>
      </c>
      <c r="B104" s="4" t="s">
        <v>47</v>
      </c>
      <c r="D104" s="2" t="s">
        <v>34</v>
      </c>
      <c r="E104" s="2" t="s">
        <v>223</v>
      </c>
      <c r="F104" s="2" t="s">
        <v>224</v>
      </c>
      <c r="G104" s="2" t="s">
        <v>225</v>
      </c>
      <c r="J104" s="2">
        <v>73</v>
      </c>
      <c r="K104" s="2" t="s">
        <v>95</v>
      </c>
      <c r="N104" s="2">
        <v>90</v>
      </c>
      <c r="O104" s="2" t="s">
        <v>48</v>
      </c>
      <c r="P104" s="2">
        <v>52</v>
      </c>
      <c r="Q104" s="2" t="s">
        <v>95</v>
      </c>
      <c r="R104" s="2">
        <v>65</v>
      </c>
      <c r="S104" s="2" t="s">
        <v>84</v>
      </c>
      <c r="T104" s="2">
        <v>65</v>
      </c>
      <c r="U104" s="2" t="s">
        <v>136</v>
      </c>
      <c r="X104" s="2">
        <f>J104+N104+P104+R104+T104</f>
        <v>345</v>
      </c>
      <c r="Y104" s="2">
        <f t="shared" si="2"/>
        <v>69</v>
      </c>
    </row>
    <row r="105" spans="1:25" s="2" customFormat="1" x14ac:dyDescent="0.25">
      <c r="A105" s="2">
        <v>18133706</v>
      </c>
      <c r="B105" s="4" t="s">
        <v>41</v>
      </c>
      <c r="D105" s="2" t="s">
        <v>34</v>
      </c>
      <c r="E105" s="2" t="s">
        <v>226</v>
      </c>
      <c r="G105" s="2" t="s">
        <v>227</v>
      </c>
      <c r="I105" s="2" t="s">
        <v>169</v>
      </c>
      <c r="J105" s="2">
        <v>71</v>
      </c>
      <c r="K105" s="2" t="s">
        <v>95</v>
      </c>
      <c r="L105" s="2">
        <v>56</v>
      </c>
      <c r="M105" s="2" t="s">
        <v>177</v>
      </c>
      <c r="P105" s="2">
        <v>43</v>
      </c>
      <c r="Q105" s="2" t="s">
        <v>177</v>
      </c>
      <c r="R105" s="2">
        <v>42</v>
      </c>
      <c r="S105" s="2" t="s">
        <v>177</v>
      </c>
      <c r="T105" s="2">
        <v>42</v>
      </c>
      <c r="U105" s="2" t="s">
        <v>187</v>
      </c>
      <c r="X105" s="2">
        <f t="shared" si="3"/>
        <v>254</v>
      </c>
      <c r="Y105" s="2">
        <f t="shared" si="2"/>
        <v>50.8</v>
      </c>
    </row>
    <row r="106" spans="1:25" s="2" customFormat="1" x14ac:dyDescent="0.25">
      <c r="A106" s="2">
        <v>18133785</v>
      </c>
      <c r="B106" s="4" t="s">
        <v>47</v>
      </c>
      <c r="D106" s="2" t="s">
        <v>34</v>
      </c>
      <c r="E106" s="2" t="s">
        <v>228</v>
      </c>
      <c r="F106" s="2" t="s">
        <v>229</v>
      </c>
      <c r="G106" s="2" t="s">
        <v>230</v>
      </c>
      <c r="J106" s="2">
        <v>69</v>
      </c>
      <c r="K106" s="2" t="s">
        <v>136</v>
      </c>
      <c r="L106" s="2">
        <v>57</v>
      </c>
      <c r="M106" s="2" t="s">
        <v>177</v>
      </c>
      <c r="P106" s="2">
        <v>42</v>
      </c>
      <c r="Q106" s="2" t="s">
        <v>177</v>
      </c>
      <c r="R106" s="2">
        <v>42</v>
      </c>
      <c r="S106" s="2" t="s">
        <v>177</v>
      </c>
      <c r="T106" s="2">
        <v>42</v>
      </c>
      <c r="U106" s="2" t="s">
        <v>187</v>
      </c>
      <c r="X106" s="2">
        <f t="shared" si="3"/>
        <v>252</v>
      </c>
      <c r="Y106" s="2">
        <f t="shared" si="2"/>
        <v>50.4</v>
      </c>
    </row>
    <row r="107" spans="1:25" s="2" customFormat="1" x14ac:dyDescent="0.25">
      <c r="A107" s="2">
        <v>18133763</v>
      </c>
      <c r="B107" s="4" t="s">
        <v>47</v>
      </c>
      <c r="D107" s="2" t="s">
        <v>34</v>
      </c>
      <c r="E107" s="2" t="s">
        <v>220</v>
      </c>
      <c r="F107" s="2" t="s">
        <v>132</v>
      </c>
      <c r="J107" s="2">
        <v>82</v>
      </c>
      <c r="K107" s="2" t="s">
        <v>66</v>
      </c>
      <c r="N107" s="2">
        <v>90</v>
      </c>
      <c r="O107" s="2" t="s">
        <v>48</v>
      </c>
      <c r="P107" s="2">
        <v>54</v>
      </c>
      <c r="Q107" s="2" t="s">
        <v>95</v>
      </c>
      <c r="R107" s="2">
        <v>57</v>
      </c>
      <c r="S107" s="2" t="s">
        <v>95</v>
      </c>
      <c r="T107" s="2">
        <v>56</v>
      </c>
      <c r="U107" s="2" t="s">
        <v>177</v>
      </c>
      <c r="X107" s="2">
        <f>J107+N107+P107+R107+T107</f>
        <v>339</v>
      </c>
      <c r="Y107" s="2">
        <f t="shared" si="2"/>
        <v>67.8</v>
      </c>
    </row>
    <row r="108" spans="1:25" s="2" customFormat="1" x14ac:dyDescent="0.25">
      <c r="A108" s="2">
        <v>18133777</v>
      </c>
      <c r="B108" s="4" t="s">
        <v>47</v>
      </c>
      <c r="D108" s="2" t="s">
        <v>34</v>
      </c>
      <c r="E108" s="2" t="s">
        <v>231</v>
      </c>
      <c r="F108" s="2" t="s">
        <v>106</v>
      </c>
      <c r="G108" s="2" t="s">
        <v>232</v>
      </c>
      <c r="J108" s="2">
        <v>72</v>
      </c>
      <c r="K108" s="2" t="s">
        <v>95</v>
      </c>
      <c r="N108" s="2">
        <v>80</v>
      </c>
      <c r="O108" s="2" t="s">
        <v>66</v>
      </c>
      <c r="P108" s="2">
        <v>42</v>
      </c>
      <c r="Q108" s="2" t="s">
        <v>177</v>
      </c>
      <c r="R108" s="2">
        <v>56</v>
      </c>
      <c r="S108" s="2" t="s">
        <v>95</v>
      </c>
      <c r="T108" s="2">
        <v>78</v>
      </c>
      <c r="U108" s="2" t="s">
        <v>84</v>
      </c>
      <c r="X108" s="2">
        <f t="shared" ref="X108:X116" si="5">J108+N108+P108+R108+T108</f>
        <v>328</v>
      </c>
      <c r="Y108" s="2">
        <f t="shared" si="2"/>
        <v>65.599999999999994</v>
      </c>
    </row>
    <row r="109" spans="1:25" s="2" customFormat="1" x14ac:dyDescent="0.25">
      <c r="A109" s="2">
        <v>18133776</v>
      </c>
      <c r="B109" s="4" t="s">
        <v>47</v>
      </c>
      <c r="D109" s="2" t="s">
        <v>34</v>
      </c>
      <c r="E109" s="2" t="s">
        <v>233</v>
      </c>
      <c r="F109" s="2" t="s">
        <v>234</v>
      </c>
      <c r="G109" s="2" t="s">
        <v>132</v>
      </c>
      <c r="J109" s="2">
        <v>68</v>
      </c>
      <c r="K109" s="2" t="s">
        <v>136</v>
      </c>
      <c r="N109" s="2">
        <v>85</v>
      </c>
      <c r="O109" s="2" t="s">
        <v>48</v>
      </c>
      <c r="P109" s="2">
        <v>54</v>
      </c>
      <c r="Q109" s="2" t="s">
        <v>95</v>
      </c>
      <c r="R109" s="2">
        <v>43</v>
      </c>
      <c r="S109" s="2" t="s">
        <v>177</v>
      </c>
      <c r="T109" s="2">
        <v>79</v>
      </c>
      <c r="U109" s="2" t="s">
        <v>84</v>
      </c>
      <c r="X109" s="2">
        <f t="shared" si="5"/>
        <v>329</v>
      </c>
      <c r="Y109" s="2">
        <f t="shared" si="2"/>
        <v>65.8</v>
      </c>
    </row>
    <row r="110" spans="1:25" s="2" customFormat="1" x14ac:dyDescent="0.25">
      <c r="A110" s="2">
        <v>18133761</v>
      </c>
      <c r="B110" s="4" t="s">
        <v>47</v>
      </c>
      <c r="D110" s="2" t="s">
        <v>8</v>
      </c>
      <c r="E110" s="2" t="s">
        <v>235</v>
      </c>
      <c r="F110" s="2" t="s">
        <v>236</v>
      </c>
      <c r="G110" s="2" t="s">
        <v>87</v>
      </c>
      <c r="J110" s="2">
        <v>78</v>
      </c>
      <c r="K110" s="2" t="s">
        <v>84</v>
      </c>
      <c r="N110" s="2">
        <v>84</v>
      </c>
      <c r="O110" s="2" t="s">
        <v>48</v>
      </c>
      <c r="P110" s="2">
        <v>51</v>
      </c>
      <c r="Q110" s="2" t="s">
        <v>136</v>
      </c>
      <c r="R110" s="2">
        <v>42</v>
      </c>
      <c r="S110" s="2" t="s">
        <v>177</v>
      </c>
      <c r="T110" s="2">
        <v>56</v>
      </c>
      <c r="U110" s="2" t="s">
        <v>177</v>
      </c>
      <c r="X110" s="2">
        <f t="shared" si="5"/>
        <v>311</v>
      </c>
      <c r="Y110" s="2">
        <f t="shared" si="2"/>
        <v>62.2</v>
      </c>
    </row>
    <row r="111" spans="1:25" s="2" customFormat="1" x14ac:dyDescent="0.25">
      <c r="A111" s="2">
        <v>18133767</v>
      </c>
      <c r="B111" s="4" t="s">
        <v>47</v>
      </c>
      <c r="D111" s="2" t="s">
        <v>34</v>
      </c>
      <c r="E111" s="2" t="s">
        <v>237</v>
      </c>
      <c r="F111" s="2" t="s">
        <v>238</v>
      </c>
      <c r="G111" s="2" t="s">
        <v>54</v>
      </c>
      <c r="J111" s="2">
        <v>71</v>
      </c>
      <c r="K111" s="2" t="s">
        <v>95</v>
      </c>
      <c r="N111" s="2">
        <v>83</v>
      </c>
      <c r="O111" s="2" t="s">
        <v>48</v>
      </c>
      <c r="P111" s="2">
        <v>56</v>
      </c>
      <c r="Q111" s="2" t="s">
        <v>95</v>
      </c>
      <c r="R111" s="2">
        <v>43</v>
      </c>
      <c r="S111" s="2" t="s">
        <v>177</v>
      </c>
      <c r="T111" s="2">
        <v>55</v>
      </c>
      <c r="U111" s="2" t="s">
        <v>177</v>
      </c>
      <c r="X111" s="2">
        <f t="shared" si="5"/>
        <v>308</v>
      </c>
      <c r="Y111" s="2">
        <f t="shared" si="2"/>
        <v>61.6</v>
      </c>
    </row>
    <row r="112" spans="1:25" s="2" customFormat="1" x14ac:dyDescent="0.25">
      <c r="A112" s="2">
        <v>18133768</v>
      </c>
      <c r="B112" s="4" t="s">
        <v>47</v>
      </c>
      <c r="D112" s="2" t="s">
        <v>34</v>
      </c>
      <c r="E112" s="2" t="s">
        <v>239</v>
      </c>
      <c r="F112" s="2" t="s">
        <v>227</v>
      </c>
      <c r="G112" s="2" t="s">
        <v>240</v>
      </c>
      <c r="J112" s="2">
        <v>66</v>
      </c>
      <c r="K112" s="2" t="s">
        <v>136</v>
      </c>
      <c r="N112" s="2">
        <v>81</v>
      </c>
      <c r="O112" s="2" t="s">
        <v>66</v>
      </c>
      <c r="P112" s="2">
        <v>51</v>
      </c>
      <c r="Q112" s="2" t="s">
        <v>136</v>
      </c>
      <c r="R112" s="2">
        <v>42</v>
      </c>
      <c r="S112" s="2" t="s">
        <v>177</v>
      </c>
      <c r="T112" s="2">
        <v>65</v>
      </c>
      <c r="U112" s="2" t="s">
        <v>136</v>
      </c>
      <c r="X112" s="2">
        <f t="shared" si="5"/>
        <v>305</v>
      </c>
      <c r="Y112" s="2">
        <f t="shared" si="2"/>
        <v>61</v>
      </c>
    </row>
    <row r="113" spans="1:28" s="2" customFormat="1" x14ac:dyDescent="0.25">
      <c r="A113" s="2">
        <v>18133774</v>
      </c>
      <c r="B113" s="4" t="s">
        <v>47</v>
      </c>
      <c r="D113" s="2" t="s">
        <v>34</v>
      </c>
      <c r="E113" s="2" t="s">
        <v>241</v>
      </c>
      <c r="F113" s="2" t="s">
        <v>242</v>
      </c>
      <c r="G113" s="2" t="s">
        <v>243</v>
      </c>
      <c r="H113" s="2" t="s">
        <v>244</v>
      </c>
      <c r="J113" s="2">
        <v>81</v>
      </c>
      <c r="K113" s="2" t="s">
        <v>84</v>
      </c>
      <c r="N113" s="2">
        <v>90</v>
      </c>
      <c r="O113" s="2" t="s">
        <v>48</v>
      </c>
      <c r="P113" s="2">
        <v>42</v>
      </c>
      <c r="Q113" s="2" t="s">
        <v>177</v>
      </c>
      <c r="R113" s="2">
        <v>42</v>
      </c>
      <c r="S113" s="2" t="s">
        <v>177</v>
      </c>
      <c r="T113" s="2">
        <v>56</v>
      </c>
      <c r="U113" s="2" t="s">
        <v>177</v>
      </c>
      <c r="X113" s="2">
        <f t="shared" si="5"/>
        <v>311</v>
      </c>
      <c r="Y113" s="2">
        <f t="shared" si="2"/>
        <v>62.2</v>
      </c>
    </row>
    <row r="114" spans="1:28" s="2" customFormat="1" x14ac:dyDescent="0.25">
      <c r="A114" s="2">
        <v>18133762</v>
      </c>
      <c r="B114" s="4" t="s">
        <v>47</v>
      </c>
      <c r="D114" s="2" t="s">
        <v>34</v>
      </c>
      <c r="E114" s="2" t="s">
        <v>245</v>
      </c>
      <c r="F114" s="2" t="s">
        <v>246</v>
      </c>
      <c r="G114" s="2" t="s">
        <v>247</v>
      </c>
      <c r="J114" s="2">
        <v>74</v>
      </c>
      <c r="K114" s="2" t="s">
        <v>95</v>
      </c>
      <c r="N114" s="2">
        <v>76</v>
      </c>
      <c r="O114" s="2" t="s">
        <v>66</v>
      </c>
      <c r="P114" s="2">
        <v>42</v>
      </c>
      <c r="Q114" s="2" t="s">
        <v>177</v>
      </c>
      <c r="R114" s="2">
        <v>42</v>
      </c>
      <c r="S114" s="2" t="s">
        <v>177</v>
      </c>
      <c r="T114" s="2">
        <v>56</v>
      </c>
      <c r="U114" s="2" t="s">
        <v>177</v>
      </c>
      <c r="X114" s="2">
        <f t="shared" si="5"/>
        <v>290</v>
      </c>
      <c r="Y114" s="2">
        <f t="shared" si="2"/>
        <v>58</v>
      </c>
    </row>
    <row r="115" spans="1:28" s="2" customFormat="1" x14ac:dyDescent="0.25">
      <c r="A115" s="2">
        <v>18133782</v>
      </c>
      <c r="B115" s="4" t="s">
        <v>47</v>
      </c>
      <c r="D115" s="2" t="s">
        <v>34</v>
      </c>
      <c r="E115" s="2" t="s">
        <v>248</v>
      </c>
      <c r="F115" s="2" t="s">
        <v>249</v>
      </c>
      <c r="G115" s="2" t="s">
        <v>250</v>
      </c>
      <c r="J115" s="2">
        <v>67</v>
      </c>
      <c r="K115" s="2" t="s">
        <v>136</v>
      </c>
      <c r="N115" s="2">
        <v>75</v>
      </c>
      <c r="O115" s="2" t="s">
        <v>84</v>
      </c>
      <c r="P115" s="2">
        <v>42</v>
      </c>
      <c r="Q115" s="2" t="s">
        <v>177</v>
      </c>
      <c r="R115" s="2">
        <v>42</v>
      </c>
      <c r="S115" s="2" t="s">
        <v>177</v>
      </c>
      <c r="T115" s="2">
        <v>56</v>
      </c>
      <c r="U115" s="2" t="s">
        <v>177</v>
      </c>
      <c r="X115" s="2">
        <f t="shared" si="5"/>
        <v>282</v>
      </c>
      <c r="Y115" s="2">
        <f t="shared" si="2"/>
        <v>56.4</v>
      </c>
    </row>
    <row r="116" spans="1:28" s="2" customFormat="1" x14ac:dyDescent="0.25">
      <c r="A116" s="2">
        <v>18133764</v>
      </c>
      <c r="B116" s="4" t="s">
        <v>47</v>
      </c>
      <c r="D116" s="2" t="s">
        <v>34</v>
      </c>
      <c r="E116" s="2" t="s">
        <v>251</v>
      </c>
      <c r="F116" s="2" t="s">
        <v>252</v>
      </c>
      <c r="G116" s="2" t="s">
        <v>253</v>
      </c>
      <c r="H116" s="2" t="s">
        <v>70</v>
      </c>
      <c r="J116" s="2">
        <v>62</v>
      </c>
      <c r="K116" s="2" t="s">
        <v>136</v>
      </c>
      <c r="N116" s="2">
        <v>66</v>
      </c>
      <c r="O116" s="2" t="s">
        <v>95</v>
      </c>
      <c r="P116" s="2">
        <v>42</v>
      </c>
      <c r="Q116" s="2" t="s">
        <v>177</v>
      </c>
      <c r="R116" s="2">
        <v>42</v>
      </c>
      <c r="S116" s="2" t="s">
        <v>177</v>
      </c>
      <c r="T116" s="2">
        <v>42</v>
      </c>
      <c r="U116" s="2" t="s">
        <v>187</v>
      </c>
      <c r="X116" s="2">
        <f t="shared" si="5"/>
        <v>254</v>
      </c>
      <c r="Y116" s="2">
        <f t="shared" si="2"/>
        <v>50.8</v>
      </c>
    </row>
    <row r="117" spans="1:28" s="2" customFormat="1" x14ac:dyDescent="0.25">
      <c r="B117" s="4"/>
      <c r="X117" s="2">
        <f>SUM(X15:X116)</f>
        <v>38084</v>
      </c>
    </row>
    <row r="118" spans="1:28" s="2" customFormat="1" x14ac:dyDescent="0.25">
      <c r="B118" s="4"/>
    </row>
    <row r="119" spans="1:28" s="2" customFormat="1" x14ac:dyDescent="0.25">
      <c r="B119" s="4"/>
    </row>
    <row r="120" spans="1:28" s="2" customFormat="1" x14ac:dyDescent="0.25">
      <c r="B120" s="4"/>
      <c r="E120" s="5" t="s">
        <v>254</v>
      </c>
      <c r="F120" s="5" t="s">
        <v>255</v>
      </c>
      <c r="G120" s="5" t="s">
        <v>256</v>
      </c>
      <c r="H120" s="5" t="s">
        <v>257</v>
      </c>
      <c r="I120" s="5" t="s">
        <v>258</v>
      </c>
      <c r="J120" s="5" t="s">
        <v>259</v>
      </c>
      <c r="K120" s="5" t="s">
        <v>260</v>
      </c>
      <c r="L120" s="5" t="s">
        <v>261</v>
      </c>
      <c r="M120" s="5" t="s">
        <v>262</v>
      </c>
      <c r="N120" s="5" t="s">
        <v>263</v>
      </c>
      <c r="O120" s="5" t="s">
        <v>264</v>
      </c>
      <c r="P120" s="5" t="s">
        <v>38</v>
      </c>
      <c r="Q120" s="5" t="s">
        <v>48</v>
      </c>
      <c r="R120" s="5" t="s">
        <v>66</v>
      </c>
      <c r="S120" s="5" t="s">
        <v>84</v>
      </c>
      <c r="T120" s="5" t="s">
        <v>95</v>
      </c>
      <c r="U120" s="5" t="s">
        <v>136</v>
      </c>
      <c r="V120" s="5" t="s">
        <v>177</v>
      </c>
      <c r="W120" s="5" t="s">
        <v>187</v>
      </c>
      <c r="X120" s="5" t="s">
        <v>265</v>
      </c>
      <c r="Y120" s="5" t="s">
        <v>266</v>
      </c>
      <c r="Z120" s="5" t="s">
        <v>267</v>
      </c>
      <c r="AA120" s="5" t="s">
        <v>268</v>
      </c>
      <c r="AB120" s="5" t="s">
        <v>269</v>
      </c>
    </row>
    <row r="121" spans="1:28" s="2" customFormat="1" x14ac:dyDescent="0.25">
      <c r="B121" s="4"/>
      <c r="E121" s="5">
        <v>102</v>
      </c>
      <c r="F121" s="5">
        <v>102</v>
      </c>
      <c r="G121" s="5">
        <v>0</v>
      </c>
      <c r="H121" s="5">
        <v>0</v>
      </c>
      <c r="I121" s="5">
        <v>100</v>
      </c>
      <c r="J121" s="5">
        <f>COUNTIF(Y14:Y116,"&lt;33")</f>
        <v>1</v>
      </c>
      <c r="K121" s="5">
        <f>COUNTIFS(Y14:Y116,"&gt;=33",Y14:Y116,"&lt;45")</f>
        <v>0</v>
      </c>
      <c r="L121" s="5">
        <f>COUNTIFS(Y14:Y116,"&gt;=45",Y14:Y116,"&lt;60")</f>
        <v>11</v>
      </c>
      <c r="M121" s="5">
        <f>COUNTIFS(Y14:Y116,"&gt;=60",Y14:Y116,"&lt;75")</f>
        <v>46</v>
      </c>
      <c r="N121" s="5">
        <f>COUNTIFS(Y14:Y116,"&gt;=75",Y14:Y116,"&lt;90")</f>
        <v>33</v>
      </c>
      <c r="O121" s="5">
        <f>COUNTIF(Y14:Y116,"&gt;=90")</f>
        <v>12</v>
      </c>
      <c r="P121" s="2">
        <f>COUNTIF(J14:U116,"=A1")</f>
        <v>67</v>
      </c>
      <c r="Q121" s="2">
        <f>COUNTIF(J14:U116,"=A2")</f>
        <v>94</v>
      </c>
      <c r="R121" s="2">
        <f>COUNTIF(J14:U116,"=B1")</f>
        <v>73</v>
      </c>
      <c r="S121" s="2">
        <f>COUNTIF(J14:U116,"=B2")</f>
        <v>115</v>
      </c>
      <c r="T121" s="2">
        <f>COUNTIF(J14:U116,"=C1")</f>
        <v>75</v>
      </c>
      <c r="U121" s="2">
        <f>COUNTIF(J14:U116,"=C2")</f>
        <v>33</v>
      </c>
      <c r="V121" s="2">
        <f>COUNTIF(J14:U116,"=D1")</f>
        <v>46</v>
      </c>
      <c r="W121" s="2">
        <f>COUNTIF(J14:U116,"=D2")</f>
        <v>7</v>
      </c>
      <c r="X121" s="2">
        <f>COUNTIF(J14:U116,"=E")</f>
        <v>0</v>
      </c>
      <c r="Y121" s="5">
        <f>SUM(P121:X121)</f>
        <v>510</v>
      </c>
      <c r="Z121" s="5">
        <f>P121*8+Q121*7+R121*6+S121*5+T121*4+U121*3+V121*2+W121*1+X121*0</f>
        <v>2705</v>
      </c>
      <c r="AA121" s="5">
        <f>Z121*100/(8*5*102)</f>
        <v>66.299019607843135</v>
      </c>
      <c r="AB121" s="5">
        <f>X117/(102*5)</f>
        <v>74.674509803921566</v>
      </c>
    </row>
    <row r="122" spans="1:28" s="2" customFormat="1" x14ac:dyDescent="0.25">
      <c r="B122" s="4"/>
    </row>
    <row r="123" spans="1:28" s="2" customFormat="1" x14ac:dyDescent="0.25">
      <c r="B123" s="4"/>
    </row>
    <row r="124" spans="1:28" s="2" customFormat="1" x14ac:dyDescent="0.25">
      <c r="B124" s="4"/>
    </row>
    <row r="125" spans="1:28" s="2" customFormat="1" x14ac:dyDescent="0.25">
      <c r="B125" s="4"/>
      <c r="E125" s="5" t="s">
        <v>270</v>
      </c>
      <c r="F125" s="5" t="s">
        <v>271</v>
      </c>
      <c r="G125" s="5" t="s">
        <v>272</v>
      </c>
      <c r="H125" s="5" t="s">
        <v>255</v>
      </c>
      <c r="I125" s="5" t="s">
        <v>273</v>
      </c>
      <c r="J125" s="5" t="s">
        <v>38</v>
      </c>
      <c r="K125" s="5" t="s">
        <v>48</v>
      </c>
      <c r="L125" s="5" t="s">
        <v>66</v>
      </c>
      <c r="M125" s="5" t="s">
        <v>84</v>
      </c>
      <c r="N125" s="5" t="s">
        <v>95</v>
      </c>
      <c r="O125" s="5" t="s">
        <v>136</v>
      </c>
      <c r="P125" s="5" t="s">
        <v>177</v>
      </c>
      <c r="Q125" s="5" t="s">
        <v>187</v>
      </c>
      <c r="R125" s="5" t="s">
        <v>265</v>
      </c>
      <c r="S125" s="5" t="s">
        <v>259</v>
      </c>
      <c r="T125" s="5" t="s">
        <v>260</v>
      </c>
      <c r="U125" s="5" t="s">
        <v>261</v>
      </c>
      <c r="V125" s="5" t="s">
        <v>262</v>
      </c>
      <c r="W125" s="5" t="s">
        <v>263</v>
      </c>
      <c r="X125" s="5" t="s">
        <v>264</v>
      </c>
      <c r="Y125" s="5" t="s">
        <v>267</v>
      </c>
      <c r="Z125" s="5" t="s">
        <v>268</v>
      </c>
      <c r="AA125" s="5" t="s">
        <v>269</v>
      </c>
    </row>
    <row r="126" spans="1:28" s="2" customFormat="1" x14ac:dyDescent="0.25">
      <c r="B126" s="4"/>
      <c r="E126" s="5">
        <v>184</v>
      </c>
      <c r="F126" s="5" t="s">
        <v>274</v>
      </c>
      <c r="G126" s="5">
        <v>102</v>
      </c>
      <c r="H126" s="5">
        <v>102</v>
      </c>
      <c r="I126" s="5">
        <v>100</v>
      </c>
      <c r="J126" s="6">
        <f>COUNTIF(K14:K116,"=A1")</f>
        <v>11</v>
      </c>
      <c r="K126" s="6">
        <f>COUNTIF(K14:K116,"=A2")</f>
        <v>14</v>
      </c>
      <c r="L126" s="6">
        <f>COUNTIF(K14:K116,"=B1")</f>
        <v>20</v>
      </c>
      <c r="M126" s="6">
        <f>COUNTIF(K14:K116,"=B2")</f>
        <v>27</v>
      </c>
      <c r="N126" s="6">
        <f>COUNTIF(K14:K116,"=C1")</f>
        <v>13</v>
      </c>
      <c r="O126" s="6">
        <f>COUNTIF(K14:K116,"=C2")</f>
        <v>14</v>
      </c>
      <c r="P126" s="6">
        <f>COUNTIF(K14:K116,"=D1")</f>
        <v>2</v>
      </c>
      <c r="Q126" s="6">
        <f>COUNTIF(K14:K116,"=D2")</f>
        <v>1</v>
      </c>
      <c r="R126" s="6">
        <f>COUNTIF(K14:K116,"=E")</f>
        <v>0</v>
      </c>
      <c r="S126" s="6">
        <f>COUNTIF(J14:J116,"&lt;33")</f>
        <v>0</v>
      </c>
      <c r="T126" s="6">
        <f>COUNTIFS(J14:J116,"&gt;=33",J14:J116,"&lt;45")</f>
        <v>1</v>
      </c>
      <c r="U126" s="6">
        <f>COUNTIFS(J14:J116,"&gt;=45",J14:J116,"&lt;60")</f>
        <v>2</v>
      </c>
      <c r="V126" s="6">
        <f>COUNTIFS(J14:J116,"&gt;=60",J14:J116,"&lt;75")</f>
        <v>27</v>
      </c>
      <c r="W126" s="6">
        <f>COUNTIFS(J14:J116,"&gt;=75",J14:J116,"&lt;90")</f>
        <v>54</v>
      </c>
      <c r="X126" s="6">
        <f>COUNTIF(J14:J116,"&gt;=90")</f>
        <v>18</v>
      </c>
      <c r="Y126" s="6">
        <f>J126*8+K126*7+L126*6+M126*5+N126*4+O126*3+P126*2+Q126*1+R126*0</f>
        <v>540</v>
      </c>
      <c r="Z126" s="6">
        <f>Y126*100/(8*G126)</f>
        <v>66.17647058823529</v>
      </c>
      <c r="AA126" s="6">
        <f>AVERAGE(J14:J116)</f>
        <v>79.67647058823529</v>
      </c>
    </row>
    <row r="127" spans="1:28" s="2" customFormat="1" x14ac:dyDescent="0.25">
      <c r="B127" s="4"/>
      <c r="E127" s="5">
        <v>2</v>
      </c>
      <c r="F127" s="5" t="s">
        <v>275</v>
      </c>
      <c r="G127" s="5">
        <v>88</v>
      </c>
      <c r="H127" s="5">
        <v>88</v>
      </c>
      <c r="I127" s="5">
        <v>100</v>
      </c>
      <c r="J127" s="6">
        <f>COUNTIF(M14:M116,"=A1")</f>
        <v>13</v>
      </c>
      <c r="K127" s="6">
        <f>COUNTIF(M14:M116,"=A2")</f>
        <v>19</v>
      </c>
      <c r="L127" s="6">
        <f>COUNTIF(M14:M116,"=B1")</f>
        <v>10</v>
      </c>
      <c r="M127" s="6">
        <f>COUNTIF(M14:M116,"=B2")</f>
        <v>14</v>
      </c>
      <c r="N127" s="6">
        <f>COUNTIF(M14:M116,"=C1")</f>
        <v>13</v>
      </c>
      <c r="O127" s="6">
        <f>COUNTIF(M14:M116,"=C2")</f>
        <v>10</v>
      </c>
      <c r="P127" s="6">
        <f>COUNTIF(M14:M116,"=D1")</f>
        <v>6</v>
      </c>
      <c r="Q127" s="6">
        <f>COUNTIF(M14:M116,"=D2")</f>
        <v>3</v>
      </c>
      <c r="R127" s="6">
        <f>COUNTIF(M14:M116,"=E")</f>
        <v>0</v>
      </c>
      <c r="S127" s="6">
        <f>COUNTIF(L14:L116,"&lt;33")</f>
        <v>0</v>
      </c>
      <c r="T127" s="6">
        <f>COUNTIFS(L14:L116,"&gt;=33",L14:L116,"&lt;45")</f>
        <v>3</v>
      </c>
      <c r="U127" s="6">
        <f>COUNTIFS(L14:L116,"&gt;=45",L14:L116,"&lt;60")</f>
        <v>6</v>
      </c>
      <c r="V127" s="6">
        <f>COUNTIFS(L14:L116,"&gt;=60",L14:L116,"&lt;75")</f>
        <v>23</v>
      </c>
      <c r="W127" s="6">
        <f>COUNTIFS(L14:L116,"&gt;=75",L14:L116,"&lt;90")</f>
        <v>29</v>
      </c>
      <c r="X127" s="6">
        <f>COUNTIF(L14:L116,"&gt;=90")</f>
        <v>27</v>
      </c>
      <c r="Y127" s="6">
        <f t="shared" ref="Y127:Y131" si="6">J127*8+K127*7+L127*6+M127*5+N127*4+O127*3+P127*2+Q127*1+R127*0</f>
        <v>464</v>
      </c>
      <c r="Z127" s="6">
        <f t="shared" ref="Z127:Z131" si="7">Y127*100/(8*G127)</f>
        <v>65.909090909090907</v>
      </c>
      <c r="AA127" s="6">
        <f>AVERAGE(L14:L116)</f>
        <v>78.556818181818187</v>
      </c>
    </row>
    <row r="128" spans="1:28" s="2" customFormat="1" x14ac:dyDescent="0.25">
      <c r="B128" s="4"/>
      <c r="E128" s="5">
        <v>41</v>
      </c>
      <c r="F128" s="5" t="s">
        <v>276</v>
      </c>
      <c r="G128" s="5">
        <v>102</v>
      </c>
      <c r="H128" s="5">
        <v>102</v>
      </c>
      <c r="I128" s="5">
        <v>100</v>
      </c>
      <c r="J128" s="6">
        <f>COUNTIF(Q14:Q116,"=A1")</f>
        <v>11</v>
      </c>
      <c r="K128" s="6">
        <f>COUNTIF(Q14:Q116,"=A2")</f>
        <v>20</v>
      </c>
      <c r="L128" s="6">
        <f>COUNTIF(Q14:Q116,"=B1")</f>
        <v>15</v>
      </c>
      <c r="M128" s="6">
        <f>COUNTIF(Q14:Q116,"=B2")</f>
        <v>20</v>
      </c>
      <c r="N128" s="6">
        <f>COUNTIF(Q14:Q116,"=C1")</f>
        <v>19</v>
      </c>
      <c r="O128" s="6">
        <f>COUNTIF(Q14:Q116,"=C2")</f>
        <v>4</v>
      </c>
      <c r="P128" s="6">
        <f>COUNTIF(Q14:Q116,"=D1")</f>
        <v>13</v>
      </c>
      <c r="Q128" s="6">
        <f>COUNTIF(Q14:Q116,"=D2")</f>
        <v>0</v>
      </c>
      <c r="R128" s="6">
        <f>COUNTIF(Q14:Q116,"=E")</f>
        <v>0</v>
      </c>
      <c r="S128" s="6">
        <f>COUNTIF(P14:P116,"&lt;33")</f>
        <v>0</v>
      </c>
      <c r="T128" s="6">
        <f>COUNTIFS(P14:P116,"&gt;=33",P14:P116,"&lt;45")</f>
        <v>13</v>
      </c>
      <c r="U128" s="6">
        <f>COUNTIFS(P14:P116,"&gt;=45",P14:P116,"&lt;60")</f>
        <v>23</v>
      </c>
      <c r="V128" s="6">
        <f>COUNTIFS(P14:P116,"&gt;=60",P14:P116,"&lt;75")</f>
        <v>32</v>
      </c>
      <c r="W128" s="6">
        <f>COUNTIFS(P14:P116,"&gt;=75",P14:P116,"&lt;90")</f>
        <v>20</v>
      </c>
      <c r="X128" s="6">
        <f>COUNTIF(P14:P116,"&gt;=90")</f>
        <v>14</v>
      </c>
      <c r="Y128" s="6">
        <f t="shared" si="6"/>
        <v>532</v>
      </c>
      <c r="Z128" s="6">
        <f t="shared" si="7"/>
        <v>65.196078431372555</v>
      </c>
      <c r="AA128" s="6">
        <f>AVERAGE(P14:P116)</f>
        <v>67.411764705882348</v>
      </c>
    </row>
    <row r="129" spans="2:27" s="2" customFormat="1" x14ac:dyDescent="0.25">
      <c r="B129" s="4"/>
      <c r="E129" s="5">
        <v>86</v>
      </c>
      <c r="F129" s="5" t="s">
        <v>277</v>
      </c>
      <c r="G129" s="5">
        <v>102</v>
      </c>
      <c r="H129" s="5">
        <v>102</v>
      </c>
      <c r="I129" s="5">
        <v>100</v>
      </c>
      <c r="J129" s="6">
        <f>COUNTIF(S14:S115,"=A1")</f>
        <v>12</v>
      </c>
      <c r="K129" s="6">
        <f>COUNTIF(S14:S116,"=A2")</f>
        <v>18</v>
      </c>
      <c r="L129" s="6">
        <f>COUNTIF(S14:S116,"=B1")</f>
        <v>17</v>
      </c>
      <c r="M129" s="6">
        <f>COUNTIF(S14:S116,"=B2")</f>
        <v>22</v>
      </c>
      <c r="N129" s="6">
        <f>COUNTIF(S14:S116,"=C1")</f>
        <v>20</v>
      </c>
      <c r="O129" s="6">
        <f>COUNTIF(S14:S116,"=C2")</f>
        <v>0</v>
      </c>
      <c r="P129" s="6">
        <f>COUNTIF(S14:S116,"=D1")</f>
        <v>13</v>
      </c>
      <c r="Q129" s="6">
        <f>COUNTIF(S14:S116,"=D2")</f>
        <v>0</v>
      </c>
      <c r="R129" s="6">
        <f>COUNTIF(S14:S116,"=E")</f>
        <v>0</v>
      </c>
      <c r="S129" s="6">
        <f>COUNTIF(R14:R116,"&lt;33")</f>
        <v>0</v>
      </c>
      <c r="T129" s="6">
        <f>COUNTIFS(R14:R116,"&gt;=33",R14:R116,"&lt;45")</f>
        <v>13</v>
      </c>
      <c r="U129" s="6">
        <f>COUNTIFS(R14:R116,"&gt;=45",R14:R116,"&lt;60")</f>
        <v>20</v>
      </c>
      <c r="V129" s="6">
        <f>COUNTIFS(R14:R116,"&gt;=60",R14:R116,"&lt;75")</f>
        <v>35</v>
      </c>
      <c r="W129" s="6">
        <f>COUNTIFS(R14:R116,"&gt;=75",R14:R116,"&lt;90")</f>
        <v>22</v>
      </c>
      <c r="X129" s="6">
        <f>COUNTIF(R14:R116,"&gt;=90")</f>
        <v>12</v>
      </c>
      <c r="Y129" s="6">
        <f t="shared" si="6"/>
        <v>540</v>
      </c>
      <c r="Z129" s="6">
        <f t="shared" si="7"/>
        <v>66.17647058823529</v>
      </c>
      <c r="AA129" s="6">
        <f>AVERAGE(R14:R116)</f>
        <v>67.901960784313729</v>
      </c>
    </row>
    <row r="130" spans="2:27" s="2" customFormat="1" x14ac:dyDescent="0.25">
      <c r="B130" s="4"/>
      <c r="E130" s="5">
        <v>87</v>
      </c>
      <c r="F130" s="5" t="s">
        <v>278</v>
      </c>
      <c r="G130" s="5">
        <v>102</v>
      </c>
      <c r="H130" s="5">
        <v>102</v>
      </c>
      <c r="I130" s="5">
        <v>100</v>
      </c>
      <c r="J130" s="6">
        <f>COUNTIF(U14:U116,"=A1")</f>
        <v>17</v>
      </c>
      <c r="K130" s="6">
        <f>COUNTIF(U14:U116,"=A2")</f>
        <v>17</v>
      </c>
      <c r="L130" s="6">
        <f>COUNTIF(U14:U116,"=B1")</f>
        <v>8</v>
      </c>
      <c r="M130" s="6">
        <f>COUNTIF(U14:U116,"=B2")</f>
        <v>31</v>
      </c>
      <c r="N130" s="6">
        <f>COUNTIF(U14:U116,"=C1")</f>
        <v>9</v>
      </c>
      <c r="O130" s="6">
        <f>COUNTIF(U14:U116,"=C2")</f>
        <v>5</v>
      </c>
      <c r="P130" s="6">
        <f>COUNTIF(U14:U116,"=D1")</f>
        <v>12</v>
      </c>
      <c r="Q130" s="6">
        <f>COUNTIF(U14:U116,"=D2")</f>
        <v>3</v>
      </c>
      <c r="R130" s="6">
        <f>COUNTIF(U14:U116,"=E")</f>
        <v>0</v>
      </c>
      <c r="S130" s="6">
        <f>COUNTIF(T14:T116,"&lt;33")</f>
        <v>0</v>
      </c>
      <c r="T130" s="6">
        <f>COUNTIFS(T14:T116,"&gt;=33",T14:T116,"&lt;45")</f>
        <v>3</v>
      </c>
      <c r="U130" s="6">
        <f>COUNTIFS(T14:T116,"&gt;=45",T14:T116,"&lt;60")</f>
        <v>12</v>
      </c>
      <c r="V130" s="6">
        <f>COUNTIFS(T14:T116,"&gt;=60",T14:T116,"&lt;75")</f>
        <v>17</v>
      </c>
      <c r="W130" s="6">
        <f>COUNTIFS(T14:T116,"&gt;=75",T14:T116,"&lt;90")</f>
        <v>39</v>
      </c>
      <c r="X130" s="6">
        <f>COUNTIF(T14:T116,"&gt;=90")</f>
        <v>31</v>
      </c>
      <c r="Y130" s="6">
        <f t="shared" si="6"/>
        <v>536</v>
      </c>
      <c r="Z130" s="6">
        <f t="shared" si="7"/>
        <v>65.686274509803923</v>
      </c>
      <c r="AA130" s="6">
        <f>AVERAGE(T14:T116)</f>
        <v>79.009803921568633</v>
      </c>
    </row>
    <row r="131" spans="2:27" s="2" customFormat="1" x14ac:dyDescent="0.25">
      <c r="B131" s="4"/>
      <c r="E131" s="5">
        <v>122</v>
      </c>
      <c r="F131" s="5" t="s">
        <v>279</v>
      </c>
      <c r="G131" s="5">
        <v>14</v>
      </c>
      <c r="H131" s="5">
        <v>14</v>
      </c>
      <c r="I131" s="5">
        <v>100</v>
      </c>
      <c r="J131" s="6">
        <f>COUNTIF(O14:O116,"=A1")</f>
        <v>3</v>
      </c>
      <c r="K131" s="6">
        <f>COUNTIF(O14:O116,"=A2")</f>
        <v>6</v>
      </c>
      <c r="L131" s="6">
        <f>COUNTIF(O14:O116,"=B1")</f>
        <v>3</v>
      </c>
      <c r="M131" s="6">
        <f>COUNTIF(O14:O116,"=B2")</f>
        <v>1</v>
      </c>
      <c r="N131" s="6">
        <f>COUNTIF(O14:O116,"=C1")</f>
        <v>1</v>
      </c>
      <c r="O131" s="6">
        <f>COUNTIF(O14:O116,"=C2")</f>
        <v>0</v>
      </c>
      <c r="P131" s="6">
        <f>COUNTIF(O14:O116,"=D1")</f>
        <v>0</v>
      </c>
      <c r="Q131" s="6">
        <f>COUNTIF(O14:O116,"=D2")</f>
        <v>0</v>
      </c>
      <c r="R131" s="6">
        <f>COUNTIF(O14:O116,"=E")</f>
        <v>0</v>
      </c>
      <c r="S131" s="6">
        <f>COUNTIF(N14:JN116,"&lt;33")</f>
        <v>2</v>
      </c>
      <c r="T131" s="6">
        <f>COUNTIFS(N14:JN116,"&gt;=33",N14:JN116,"&lt;45")</f>
        <v>29</v>
      </c>
      <c r="U131" s="6">
        <f>COUNTIFS(N14:JN116,"&gt;=45",N14:JN116,"&lt;60")</f>
        <v>66</v>
      </c>
      <c r="V131" s="6">
        <f>COUNTIFS(N14:JN116,"&gt;=60",N14:JN116,"&lt;75")</f>
        <v>132</v>
      </c>
      <c r="W131" s="6">
        <f>COUNTIFS(N14:JN116,"&gt;=75",N14:JN116,"&lt;90")</f>
        <v>122</v>
      </c>
      <c r="X131" s="6">
        <f>COUNTIF(N14:JN116,"&gt;=90")</f>
        <v>177</v>
      </c>
      <c r="Y131" s="6">
        <f t="shared" si="6"/>
        <v>93</v>
      </c>
      <c r="Z131" s="6">
        <f t="shared" si="7"/>
        <v>83.035714285714292</v>
      </c>
      <c r="AA131" s="6">
        <f>AVERAGE(N14:N116)</f>
        <v>84.5</v>
      </c>
    </row>
    <row r="132" spans="2:27" s="2" customFormat="1" x14ac:dyDescent="0.25">
      <c r="B132" s="4"/>
      <c r="E132" s="5"/>
      <c r="F132" s="5"/>
      <c r="G132" s="5"/>
      <c r="H132" s="5"/>
      <c r="I132" s="5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2:27" s="2" customFormat="1" x14ac:dyDescent="0.25">
      <c r="B133" s="4"/>
      <c r="E133" s="5"/>
      <c r="F133" s="5"/>
      <c r="G133" s="5"/>
      <c r="H133" s="5"/>
      <c r="I133" s="5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2:27" x14ac:dyDescent="0.25">
      <c r="J134" s="7"/>
      <c r="K134" s="7"/>
      <c r="L134" s="8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9" spans="2:27" x14ac:dyDescent="0.25">
      <c r="J139" s="9"/>
      <c r="K139" s="9"/>
      <c r="L139" s="10"/>
      <c r="M139" s="9"/>
      <c r="N139" s="9"/>
      <c r="O139" s="9"/>
      <c r="P139" s="9"/>
      <c r="Q139" s="9"/>
      <c r="R139" s="9"/>
      <c r="S139" s="11"/>
      <c r="T139" s="11"/>
      <c r="U139" s="11"/>
      <c r="V139" s="11"/>
    </row>
    <row r="140" spans="2:27" x14ac:dyDescent="0.25">
      <c r="J140" s="9"/>
      <c r="K140" s="9"/>
      <c r="L140" s="10"/>
      <c r="M140" s="9"/>
      <c r="N140" s="9"/>
      <c r="O140" s="9"/>
      <c r="P140" s="9"/>
      <c r="Q140" s="9"/>
      <c r="R140" s="9"/>
      <c r="S140" s="11"/>
      <c r="T140" s="11"/>
      <c r="U140" s="11"/>
      <c r="V140" s="11"/>
    </row>
    <row r="141" spans="2:27" x14ac:dyDescent="0.25">
      <c r="J141" s="9"/>
      <c r="K141" s="9"/>
      <c r="L141" s="10"/>
      <c r="M141" s="9"/>
      <c r="N141" s="9"/>
      <c r="O141" s="9"/>
      <c r="P141" s="9"/>
      <c r="Q141" s="9"/>
      <c r="R141" s="9"/>
      <c r="S141" s="11"/>
      <c r="T141" s="11"/>
      <c r="U141" s="11"/>
      <c r="V141" s="11"/>
    </row>
    <row r="142" spans="2:27" x14ac:dyDescent="0.25">
      <c r="J142" s="9"/>
      <c r="K142" s="9"/>
      <c r="L142" s="10"/>
      <c r="M142" s="9"/>
      <c r="N142" s="9"/>
      <c r="O142" s="9"/>
      <c r="P142" s="9"/>
      <c r="Q142" s="9"/>
      <c r="R142" s="9"/>
      <c r="S142" s="11"/>
      <c r="T142" s="11"/>
      <c r="U142" s="11"/>
      <c r="V142" s="11"/>
    </row>
    <row r="143" spans="2:27" x14ac:dyDescent="0.25">
      <c r="J143" s="9"/>
      <c r="K143" s="9"/>
      <c r="L143" s="10"/>
      <c r="M143" s="9"/>
      <c r="N143" s="9"/>
      <c r="O143" s="9"/>
      <c r="P143" s="9"/>
      <c r="Q143" s="9"/>
      <c r="R143" s="9"/>
      <c r="S143" s="11"/>
      <c r="T143" s="11"/>
      <c r="U143" s="11"/>
      <c r="V143" s="11"/>
    </row>
    <row r="144" spans="2:27" x14ac:dyDescent="0.25">
      <c r="J144" s="9"/>
      <c r="K144" s="9"/>
      <c r="L144" s="10"/>
      <c r="M144" s="9"/>
      <c r="N144" s="9"/>
      <c r="O144" s="9"/>
      <c r="P144" s="9"/>
      <c r="Q144" s="9"/>
      <c r="R144" s="9"/>
      <c r="S144" s="11"/>
      <c r="T144" s="11"/>
      <c r="U144" s="11"/>
      <c r="V144" s="11"/>
    </row>
    <row r="145" spans="10:22" x14ac:dyDescent="0.25">
      <c r="J145" s="12"/>
      <c r="K145" s="12"/>
      <c r="L145" s="13"/>
      <c r="M145" s="12"/>
      <c r="N145" s="12"/>
      <c r="O145" s="12"/>
      <c r="P145" s="12"/>
      <c r="Q145" s="12"/>
      <c r="R145" s="12"/>
      <c r="S145" s="11"/>
      <c r="T145" s="11"/>
      <c r="U145" s="11"/>
      <c r="V145" s="11"/>
    </row>
    <row r="146" spans="10:22" x14ac:dyDescent="0.25">
      <c r="J146" s="11"/>
      <c r="K146" s="11"/>
      <c r="L146" s="14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0:22" x14ac:dyDescent="0.25">
      <c r="J147" s="11"/>
      <c r="K147" s="11"/>
      <c r="L147" s="14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0:22" x14ac:dyDescent="0.25">
      <c r="J148" s="11"/>
      <c r="K148" s="11"/>
      <c r="L148" s="14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0:22" x14ac:dyDescent="0.25">
      <c r="J149" s="11"/>
      <c r="K149" s="15"/>
      <c r="L149" s="16"/>
      <c r="M149" s="15"/>
      <c r="N149" s="15"/>
      <c r="O149" s="15"/>
      <c r="P149" s="15"/>
      <c r="Q149" s="15"/>
      <c r="R149" s="15"/>
      <c r="S149" s="15"/>
      <c r="T149" s="11"/>
      <c r="U149" s="11"/>
      <c r="V149" s="11"/>
    </row>
    <row r="150" spans="10:22" x14ac:dyDescent="0.25">
      <c r="J150" s="11"/>
      <c r="K150" s="17"/>
      <c r="L150" s="18"/>
      <c r="M150" s="17"/>
      <c r="N150" s="17"/>
      <c r="O150" s="17"/>
      <c r="P150" s="17"/>
      <c r="Q150" s="17"/>
      <c r="R150" s="17"/>
      <c r="S150" s="17"/>
      <c r="T150" s="11"/>
      <c r="U150" s="11"/>
      <c r="V150" s="11"/>
    </row>
    <row r="151" spans="10:22" x14ac:dyDescent="0.25">
      <c r="J151" s="11"/>
      <c r="K151" s="12"/>
      <c r="L151" s="13"/>
      <c r="M151" s="12"/>
      <c r="N151" s="12"/>
      <c r="O151" s="12"/>
      <c r="P151" s="12"/>
      <c r="Q151" s="12"/>
      <c r="R151" s="12"/>
      <c r="S151" s="12"/>
      <c r="T151" s="11"/>
      <c r="U151" s="11"/>
      <c r="V151" s="11"/>
    </row>
    <row r="152" spans="10:22" x14ac:dyDescent="0.25">
      <c r="J152" s="11"/>
      <c r="K152" s="11"/>
      <c r="L152" s="14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</sheetData>
  <autoFilter ref="A12:Y116" xr:uid="{A3E3E9AF-915A-4477-AE1A-370F99E990DB}">
    <sortState ref="A13:Y116">
      <sortCondition descending="1" ref="Y12:Y116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2022-02-22T03:12:27Z</dcterms:created>
  <dcterms:modified xsi:type="dcterms:W3CDTF">2022-02-22T03:13:14Z</dcterms:modified>
</cp:coreProperties>
</file>